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20" yWindow="0" windowWidth="9570" windowHeight="9450" tabRatio="879" activeTab="0"/>
  </bookViews>
  <sheets>
    <sheet name="Consol PL" sheetId="1" r:id="rId1"/>
    <sheet name="BS" sheetId="2" r:id="rId2"/>
    <sheet name="Statement of Equity" sheetId="3" r:id="rId3"/>
    <sheet name="Cash flow" sheetId="4" r:id="rId4"/>
    <sheet name="NOTE 1" sheetId="5" r:id="rId5"/>
  </sheets>
  <definedNames>
    <definedName name="_xlnm.Print_Area" localSheetId="1">'BS'!$A$1:$F$66</definedName>
    <definedName name="_xlnm.Print_Area" localSheetId="3">'Cash flow'!$A$1:$G$45</definedName>
    <definedName name="_xlnm.Print_Area" localSheetId="0">'Consol PL'!$A$1:$K$42</definedName>
    <definedName name="_xlnm.Print_Area" localSheetId="4">'NOTE 1'!$A$1:$L$321</definedName>
    <definedName name="_xlnm.Print_Area" localSheetId="2">'Statement of Equity'!$A$1:$Q$59</definedName>
    <definedName name="_xlnm.Print_Titles" localSheetId="4">'NOTE 1'!$5:$5</definedName>
    <definedName name="TABLE" localSheetId="4">'NOTE 1'!#REF!</definedName>
  </definedNames>
  <calcPr fullCalcOnLoad="1"/>
</workbook>
</file>

<file path=xl/comments5.xml><?xml version="1.0" encoding="utf-8"?>
<comments xmlns="http://schemas.openxmlformats.org/spreadsheetml/2006/main">
  <authors>
    <author>Adzli</author>
  </authors>
  <commentList>
    <comment ref="F107" authorId="0">
      <text>
        <r>
          <rPr>
            <b/>
            <sz val="8"/>
            <rFont val="Tahoma"/>
            <family val="0"/>
          </rPr>
          <t>Adzli:</t>
        </r>
        <r>
          <rPr>
            <sz val="8"/>
            <rFont val="Tahoma"/>
            <family val="0"/>
          </rPr>
          <t xml:space="preserve">
</t>
        </r>
        <r>
          <rPr>
            <sz val="11"/>
            <rFont val="Tahoma"/>
            <family val="2"/>
          </rPr>
          <t>Adjustment by B Prop - to recls to Prop Dev</t>
        </r>
      </text>
    </comment>
  </commentList>
</comments>
</file>

<file path=xl/sharedStrings.xml><?xml version="1.0" encoding="utf-8"?>
<sst xmlns="http://schemas.openxmlformats.org/spreadsheetml/2006/main" count="792" uniqueCount="422">
  <si>
    <t>The Directors have proposed a final dividend of 16% or 8 sen per share less tax and a bonus dividend of 20% or 10 sen per share less tax in respect of the year ended 31 December 2007 payable on  12 May 2008 to shareholders registered in the Register of Members at the close of business on 25 April 2008.</t>
  </si>
  <si>
    <t xml:space="preserve">On 25 February 2008, the Group entered into a binding sale and purchase agreement to sell its entire 90% equity interest in PT Dendymarker (PTDI) and its entire 99.75% equity interest in PT Anam Koto (PTAK) for a total cash consideration of USD14.5 million.  In addition, advances by the Group to PTDI and PTAK totalling USD60 million will be repaid.  </t>
  </si>
  <si>
    <t xml:space="preserve">Property development activity turned in a better set of results during the current cumulative period because of the increase in progress billings and land sales, while good occupancy and rates were achieved by the Group's Royale Bintang hotels.  The Property Division also benefited from the appreciation in its stable of investment properties which contributed a fair value gain of RM11.93 million thus enabling the Property Division to register a better pre-tax profit of RM85.28 million which was 76% more than last year.    </t>
  </si>
  <si>
    <t xml:space="preserve">On 17 July 2007 the Group entered into a Sale and Purchase Agreement to dispose the Group's 51% stake in Boustead Oil Bulking Sdn Bhd comprising to 3,570,00 ordinary shares of RM1 each to FIMA Palmbulk Services Sdn Bhd for a total disposal price of RM4,676,700.   The disposal was completed as at 28 February 2008.
 </t>
  </si>
  <si>
    <t>For the year ended 31 December</t>
  </si>
  <si>
    <t>Cash and bank balances classified as held for sale</t>
  </si>
  <si>
    <t>Assets of disposal group classified as held for sale</t>
  </si>
  <si>
    <t>Liabilities of disposal group associated with assets classified as held for sale</t>
  </si>
  <si>
    <t>B23.</t>
  </si>
  <si>
    <t>Changes in Material Litigations</t>
  </si>
  <si>
    <t>B24.</t>
  </si>
  <si>
    <t>B25.</t>
  </si>
  <si>
    <t>Dividend Payable</t>
  </si>
  <si>
    <t>B26.</t>
  </si>
  <si>
    <t>New loans</t>
  </si>
  <si>
    <t>Repayment of loans</t>
  </si>
  <si>
    <t>Other borrowings</t>
  </si>
  <si>
    <t>Sale proceeds</t>
  </si>
  <si>
    <t>UNAUDITED CONDENSED CONSOLIDATED INCOME STATEMENTS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</si>
  <si>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</si>
  <si>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</si>
  <si>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</si>
  <si>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</si>
  <si>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</si>
  <si>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RM'000</t>
  </si>
  <si>
    <t>Taxation</t>
  </si>
  <si>
    <t>Minority interests</t>
  </si>
  <si>
    <t>Associates</t>
  </si>
  <si>
    <t>Current</t>
  </si>
  <si>
    <t>Investment properties</t>
  </si>
  <si>
    <t>Development properties</t>
  </si>
  <si>
    <t>Investments</t>
  </si>
  <si>
    <t>Current assets</t>
  </si>
  <si>
    <t>Current liabilities</t>
  </si>
  <si>
    <t>Share capital</t>
  </si>
  <si>
    <t>Reserves</t>
  </si>
  <si>
    <t>Cash and bank balance</t>
  </si>
  <si>
    <t>Less:  repayable in 1 year</t>
  </si>
  <si>
    <t>(a)</t>
  </si>
  <si>
    <t xml:space="preserve">   RM'000</t>
  </si>
  <si>
    <t>Non current assets</t>
  </si>
  <si>
    <t>Revenue</t>
  </si>
  <si>
    <t>Inventories</t>
  </si>
  <si>
    <t>Property development in progress</t>
  </si>
  <si>
    <t>Property, plant and equipment</t>
  </si>
  <si>
    <t>Non current liabilities</t>
  </si>
  <si>
    <t xml:space="preserve"> - Term loan</t>
  </si>
  <si>
    <t xml:space="preserve"> - Current</t>
  </si>
  <si>
    <t xml:space="preserve"> - Deferred</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</si>
  <si>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</si>
  <si>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</si>
  <si>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</si>
  <si>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</si>
  <si>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</si>
  <si>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</si>
  <si>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</si>
  <si>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</si>
  <si>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</si>
  <si>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</si>
  <si>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</si>
  <si>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</si>
  <si>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</si>
  <si>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</si>
  <si>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</si>
  <si>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Cash and cash equivalent at beginning of period</t>
  </si>
  <si>
    <t>Cash and Cash Equivalent at End of Period</t>
  </si>
  <si>
    <t>-</t>
  </si>
  <si>
    <t>(i)</t>
  </si>
  <si>
    <t>(ii)</t>
  </si>
  <si>
    <t>Forward Contracts</t>
  </si>
  <si>
    <t>Cash inflow on acquisition</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</si>
  <si>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</si>
  <si>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</si>
  <si>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Basic earnings per share</t>
  </si>
  <si>
    <t>Interest income</t>
  </si>
  <si>
    <t>Share of results of Associates</t>
  </si>
  <si>
    <t>Gross dividend per share - sen</t>
  </si>
  <si>
    <t xml:space="preserve">Basic </t>
  </si>
  <si>
    <t xml:space="preserve">Fully diluted </t>
  </si>
  <si>
    <t>Shareholders' equity</t>
  </si>
  <si>
    <t>Others</t>
  </si>
  <si>
    <t xml:space="preserve">RM'000 </t>
  </si>
  <si>
    <t xml:space="preserve">Share </t>
  </si>
  <si>
    <t xml:space="preserve">Capital </t>
  </si>
  <si>
    <t xml:space="preserve">Premium </t>
  </si>
  <si>
    <t xml:space="preserve">Reserve </t>
  </si>
  <si>
    <t xml:space="preserve">Reserves </t>
  </si>
  <si>
    <t xml:space="preserve">Retained </t>
  </si>
  <si>
    <t xml:space="preserve">Profit </t>
  </si>
  <si>
    <t xml:space="preserve">Total </t>
  </si>
  <si>
    <t>(b)</t>
  </si>
  <si>
    <t>(c)</t>
  </si>
  <si>
    <t>The Group has, in the normal course of business, entered into future delivery contracts for latex and crude palm oil. (Accounting policy - pending)</t>
  </si>
  <si>
    <t>Quoted Securities</t>
  </si>
  <si>
    <t>Earnings Per Share</t>
  </si>
  <si>
    <t>Changes in Group Composition</t>
  </si>
  <si>
    <t>Status of Corporate Proposal</t>
  </si>
  <si>
    <t>Group Borrowings and Debt Securities</t>
  </si>
  <si>
    <t>Off Balance Sheet Financial Instruments</t>
  </si>
  <si>
    <t>Plantation</t>
  </si>
  <si>
    <t>Trading</t>
  </si>
  <si>
    <t>Group total sales</t>
  </si>
  <si>
    <t>Inter-segment sales</t>
  </si>
  <si>
    <t>External sales</t>
  </si>
  <si>
    <t>Result</t>
  </si>
  <si>
    <t>Segment information for the cumulative period is presented in respect of the Group's business segments as follows:</t>
  </si>
  <si>
    <t>Finance &amp; Investment</t>
  </si>
  <si>
    <t>The audit report of the preceding audited financial statements was not qualified.</t>
  </si>
  <si>
    <t>Interest expense</t>
  </si>
  <si>
    <t xml:space="preserve">Segment result </t>
  </si>
  <si>
    <t xml:space="preserve">Share of result of </t>
  </si>
  <si>
    <t>Current Period</t>
  </si>
  <si>
    <t>Cumulative Period</t>
  </si>
  <si>
    <t>UNAUDITED CONDENSED CONSOLIDATED STATEMENT OF CHANGES IN EQUITY</t>
  </si>
  <si>
    <t>Receivables</t>
  </si>
  <si>
    <t>Elim'n</t>
  </si>
  <si>
    <t>Trade and other payables</t>
  </si>
  <si>
    <t>Crop Production</t>
  </si>
  <si>
    <t>Period</t>
  </si>
  <si>
    <t>Cumulative</t>
  </si>
  <si>
    <t>FFB - MT</t>
  </si>
  <si>
    <t>Operating Activities</t>
  </si>
  <si>
    <t xml:space="preserve">    - external</t>
  </si>
  <si>
    <t xml:space="preserve">    Associates</t>
  </si>
  <si>
    <t>MI acquired upon additional investment in Associates</t>
  </si>
  <si>
    <t xml:space="preserve">For the quarter ended </t>
  </si>
  <si>
    <t>Basis of Preparation</t>
  </si>
  <si>
    <t>Plantation Statistics</t>
  </si>
  <si>
    <t>Planted areas (hectares)</t>
  </si>
  <si>
    <t>Rubber - mature</t>
  </si>
  <si>
    <t>Average Selling Prices (RM)</t>
  </si>
  <si>
    <t>UNAUDITED CONDENSED CONSOLIDATED CASH FLOW STATEMENT</t>
  </si>
  <si>
    <t>Analysis of Cash and Cash Equivalents</t>
  </si>
  <si>
    <t>Deposits, cash and bank balances</t>
  </si>
  <si>
    <t>Overdrafts</t>
  </si>
  <si>
    <t xml:space="preserve">2007 </t>
  </si>
  <si>
    <t>There were no sale of unquoted investments and properties for the period under review.</t>
  </si>
  <si>
    <t>The interim financial statements are unaudited and have been prepared in compliance with the requirements of FRS 134: Interim Financial Reporting and paragraph 9.22 of the Listing Requirements of Bursa Malaysia Securities Berhad, and should be read in conjunction with the Group's audited financial statements for the year ended 31 December 2006.</t>
  </si>
  <si>
    <t xml:space="preserve">The adoption of FRS 124 does not have significant financial impact on the Group.  </t>
  </si>
  <si>
    <t>Previously Stated</t>
  </si>
  <si>
    <t>FRS 117</t>
  </si>
  <si>
    <t>Restated</t>
  </si>
  <si>
    <t>Property, plant &amp; equipment</t>
  </si>
  <si>
    <t>Prepaid  land lease payments</t>
  </si>
  <si>
    <t>RESTATED</t>
  </si>
  <si>
    <t>Balance at 1 January 2007</t>
  </si>
  <si>
    <t xml:space="preserve">*Share </t>
  </si>
  <si>
    <t xml:space="preserve">*Revaluation </t>
  </si>
  <si>
    <t xml:space="preserve">*Statutory </t>
  </si>
  <si>
    <t xml:space="preserve">*Other </t>
  </si>
  <si>
    <t>Denotes non distributable reserves.</t>
  </si>
  <si>
    <t xml:space="preserve">* </t>
  </si>
  <si>
    <t>Notes on variance in actual profit and shortfall in profit guarantee</t>
  </si>
  <si>
    <t>A14.</t>
  </si>
  <si>
    <t>B17.</t>
  </si>
  <si>
    <t>B18</t>
  </si>
  <si>
    <t>B27.</t>
  </si>
  <si>
    <t>30.</t>
  </si>
  <si>
    <t>Biological assets</t>
  </si>
  <si>
    <t>Earnings per share - sen</t>
  </si>
  <si>
    <t>Profit before taxation</t>
  </si>
  <si>
    <t>FFB (per MT)</t>
  </si>
  <si>
    <t>Palm oil (per MT)</t>
  </si>
  <si>
    <t>Palm kernel (per MT)</t>
  </si>
  <si>
    <t>(iv)</t>
  </si>
  <si>
    <t>Other investment result</t>
  </si>
  <si>
    <t xml:space="preserve"> - Islamic Bonds</t>
  </si>
  <si>
    <t>Diluted earnings per share</t>
  </si>
  <si>
    <t>31 December</t>
  </si>
  <si>
    <t>Capital expenditure &amp; construction of investment property</t>
  </si>
  <si>
    <t>Auditors' Report on Preceding Annual Financial Statements</t>
  </si>
  <si>
    <t>Comments about Seasonal or Cyclical Factors</t>
  </si>
  <si>
    <t>A1.</t>
  </si>
  <si>
    <t>A2.</t>
  </si>
  <si>
    <t>A3.</t>
  </si>
  <si>
    <t>A4.</t>
  </si>
  <si>
    <t>Unusual Items Due to Their Nature, Size or Incidence</t>
  </si>
  <si>
    <t>Long term borrowings</t>
  </si>
  <si>
    <t>Borrowings</t>
  </si>
  <si>
    <t>Deferred tax liabilities</t>
  </si>
  <si>
    <t>Deferred tax assets</t>
  </si>
  <si>
    <t>Actual</t>
  </si>
  <si>
    <t>The disclosure requirements for explanatory notes for the variance of actual profit after tax and minority interests and shortfall in profit guarantee are not applicable.</t>
  </si>
  <si>
    <t>*</t>
  </si>
  <si>
    <t>Net profit for the period (RM'000)</t>
  </si>
  <si>
    <t>Basic earnings per share (sen)</t>
  </si>
  <si>
    <t>Adjusted weighted average number of ordinary shares in issue (‘000)</t>
  </si>
  <si>
    <t>Weighted average number of ordinary shares in issue ('000)</t>
  </si>
  <si>
    <t>Diluted earnings per share (sen)</t>
  </si>
  <si>
    <t>UNAUDITED CONDENSED CONSOLIDATED BALANCE SHEET</t>
  </si>
  <si>
    <t xml:space="preserve"> - Bank Guaranteed Serial Bonds</t>
  </si>
  <si>
    <t>Oil palm - prime mature</t>
  </si>
  <si>
    <t xml:space="preserve">             - young mature</t>
  </si>
  <si>
    <t xml:space="preserve">             - immature</t>
  </si>
  <si>
    <t>Coconut</t>
  </si>
  <si>
    <t>Part B - Explanatory Notes Pursuant to Appendix 9B of the Listing Requirements of Bursa Malaysia</t>
  </si>
  <si>
    <t>Heavy Industries</t>
  </si>
  <si>
    <t>Gain on disposal</t>
  </si>
  <si>
    <t>Dividends</t>
  </si>
  <si>
    <t xml:space="preserve">NOTES </t>
  </si>
  <si>
    <t>Other investment results</t>
  </si>
  <si>
    <t>Adjustment for assumed conversion of BGRCB ('000)</t>
  </si>
  <si>
    <t>After-tax effects of interest on BGRCB</t>
  </si>
  <si>
    <t>RM'001</t>
  </si>
  <si>
    <t>Property development</t>
  </si>
  <si>
    <t>Property investment</t>
  </si>
  <si>
    <t>Net of tax</t>
  </si>
  <si>
    <t>Dividend payable</t>
  </si>
  <si>
    <t>After-tax effects of potential dilution upon conversion of a Subsidiary's RCB</t>
  </si>
  <si>
    <t xml:space="preserve"> - Bank Guaranteed Redeemable Convertible Bonds (BGRCB)</t>
  </si>
  <si>
    <t>Write back of deferred tax provision</t>
  </si>
  <si>
    <t>Carrying Amount of Revalued Assets</t>
  </si>
  <si>
    <t xml:space="preserve">On 31 October 2007, Boustead Holdings Berhad (BHB) was served with a Writ of Summons seeking a Court order that BHB issues and allots such number of ordinary shares in BHB to a bondholder (Plaintiff) of RM40 million BHB’s 7-Year Redeemable Convertible Bonds (BGRCB).  BHB has entered an appearance for the Writ of Summons on 1 November 2007.  BHB has filed in an application to strike out the Plaintiff’s claim and the Plaintiff has also filed in an application for summary judgment, both of which are fixed for hearing on 11 March 2008. The directors of BHB, in consultation with its lawyers, are of the opinion that BHB has a strong defence in contesting the claim by the Plaintiff as BHB has a valid and effective redemption notice which was issued to the Plaintiff on 1 October 2007 prior to the issuance of the Plaintiff’s conversion notice on 16 October 2007 and BHB has paid the redemption sum and coupon payments on 30 October 2007 to the lead arranger of the BGRCB and such payments were effected by the lead arranger of the BGRCB to the Plaintiff on 1 November 2007. </t>
  </si>
  <si>
    <t>Pertaining to the litigation referred to in Note 30(a) of the 2006 Annual Report, the Group’s Subsidiary was served a mareva injunction on 27 September 2007 which was subsequently varied by the Court to allow for the deployment of assets to carry on its business.  The High Court initially fixed 12 February 2008 as the decision date for the application for an extension of the said injunction, and mention date for our application to set aside the injunction. The High Court has now raised a preliminary enquiry on the propriety of the appointment of the lawyer for the wound up claimant and has directed all parties including the Official Receiver to put in written submissions and decision on this preliminary point raised by the court is now fixed on 30 April 2008.</t>
  </si>
  <si>
    <t xml:space="preserve">For the year ended 31 December 2007, the Group posted an unaudited profit before tax of RM828.81 million representing an improvement of 114% over last year's gain of RM386.43 million. The Group's profit after tax and MI came to RM477.74 million, which had exceeded last year's net gain of RM210.18 million by a margin of RM267.56 million or 127%.  </t>
  </si>
  <si>
    <t>The Group pre-tax profit for the quarter of RM326.32 million was 13% higher than the preceding quarter of RM288.51 million.</t>
  </si>
  <si>
    <t>During the current quarter, the Property Division's result was higher after booking in a RM11.93 million gain arising from the appreciation of its investment properties.  Plantation Division's pre-tax operating surplus for the current quarter was higher mainly due to better CPO price of RM2,608  (preceding quarter: RM2,377) per MT which more than offset against the 8% decline in FFB crop as compared to the preceding quarter.    Heavy Industries Division pre-tax earnings for the current quarter remained strong at RM194.35million (Preceding quarter: RM193.36 million) due to contribution from new Subsidiary BNS.</t>
  </si>
  <si>
    <t>There were no other issuances and repayment of debt and equity securities, share buybacks, share cancellations, shares held as treasury shares and resale of treasury shares in the current financial period.</t>
  </si>
  <si>
    <t>2006</t>
  </si>
  <si>
    <t>Long term prepayment</t>
  </si>
  <si>
    <t>Minority</t>
  </si>
  <si>
    <t>Interests</t>
  </si>
  <si>
    <t>Equity</t>
  </si>
  <si>
    <t>Attributable to shareholders of Company</t>
  </si>
  <si>
    <t>Balance at 1 January 2006</t>
  </si>
  <si>
    <t>Attributable to:</t>
  </si>
  <si>
    <t>Shareholders of the Company</t>
  </si>
  <si>
    <t xml:space="preserve">2006  </t>
  </si>
  <si>
    <t xml:space="preserve"> - Redeemable Convertible Bonds (RCB)</t>
  </si>
  <si>
    <t>Repayment of RPS</t>
  </si>
  <si>
    <t>ASSETS</t>
  </si>
  <si>
    <t>TOTAL ASSETS</t>
  </si>
  <si>
    <t>EQUITY AND LIABILITIES</t>
  </si>
  <si>
    <t>Equity attributable to equity holders of the Company</t>
  </si>
  <si>
    <t>Total equity</t>
  </si>
  <si>
    <t>Total liabilities</t>
  </si>
  <si>
    <t>TOTAL EQUITY AND LIABILITIES</t>
  </si>
  <si>
    <t>Audited</t>
  </si>
  <si>
    <t>Target</t>
  </si>
  <si>
    <t>29.</t>
  </si>
  <si>
    <t>Included above is a short term loan of RM44.7 million (US Dollar: 12.70 million) which is denominated in US Dollar.  All other borrowings are denominated in Ringgit Malaysia.</t>
  </si>
  <si>
    <t>2007</t>
  </si>
  <si>
    <t>Return on Equity (ROE)</t>
  </si>
  <si>
    <t>Return on Assets (ROA)</t>
  </si>
  <si>
    <t>There were no other material changes in the composition of the Group during the period under review.</t>
  </si>
  <si>
    <t>Disposal of property plant &amp; equipment</t>
  </si>
  <si>
    <t>Foreign exchange translation difference</t>
  </si>
  <si>
    <t>Tax paid less refund</t>
  </si>
  <si>
    <t>Changes in accounting policies described in Note A2.</t>
  </si>
  <si>
    <t>There were no other unusual  items affecting assets, liabilities, equity, net income or cash flows.</t>
  </si>
  <si>
    <t>Changes in Accounting Policies</t>
  </si>
  <si>
    <t>Net cash used in investing activities</t>
  </si>
  <si>
    <t>31.12.2006</t>
  </si>
  <si>
    <t>28.</t>
  </si>
  <si>
    <t>Economic Profit</t>
  </si>
  <si>
    <t>Payable by Subsidiaries</t>
  </si>
  <si>
    <t>Net assets per share attributable to ordinary equity holders of the parent - RM</t>
  </si>
  <si>
    <t>Issue of shares by Subsidiary</t>
  </si>
  <si>
    <t>to Minority Interest</t>
  </si>
  <si>
    <t>Other payable</t>
  </si>
  <si>
    <t>Authorised but not contracted</t>
  </si>
  <si>
    <t>Authorised and contracted</t>
  </si>
  <si>
    <t xml:space="preserve">Capital expenditure </t>
  </si>
  <si>
    <t>Part A - Explanatory Notes Pursuant to FRS 134</t>
  </si>
  <si>
    <t>The Unaudited Condensed Consolidated Balance Sheets should be read in conjunction with the Audited Financial Statements for the Year Ended 31 December 2006.</t>
  </si>
  <si>
    <t xml:space="preserve">During the current quarter, the Company's interest in Boustead Petroleum Sdn Bhd (BPSB) was reduced from 57.78% to 52.78% following the sale of 4,137,500 ordinary shares of RM1 each in BPSB pursuant to the option granted to Tan Sri Dato' Lodin Wok Kamaruddin.  </t>
  </si>
  <si>
    <t>The Company's interest in Associate Boustead Naval Shipyard Sdn Bhd (BNS) was increased from 40.97% to 44.85% during the second quarter. Further on 11 July 2007, the Company paid RM31.69 million towards the acquisition of 7.2 million ordinary shares of RM1 each in BNS.  During the current quarter, the Company purchased an additional 12 million shares of BNS from Affin Bank Berhad, thus bringing the Company's direct interest in BNS to 59.62%. Together with our 65% Subsidiary BHIC, the Group now exercises control over 80.38% of the issued and paid up capital of BNS.</t>
  </si>
  <si>
    <t>Total contribution  of new Subsidiaries</t>
  </si>
  <si>
    <t>Less amount attributable to Associate stake</t>
  </si>
  <si>
    <t xml:space="preserve">Net effect on Group </t>
  </si>
  <si>
    <t>Increase/(decrease) - RM'000</t>
  </si>
  <si>
    <t>Manufacturing &amp; Services</t>
  </si>
  <si>
    <t>Total group borrowings as at 31 December 2007 are as follows:-</t>
  </si>
  <si>
    <t>Unusual Items Due to Their Nature, Size or Incidence (Cont'd.)</t>
  </si>
  <si>
    <t>Changes in Material Litigations (Cont'd.)</t>
  </si>
  <si>
    <t>The Unaudited Condensed Consolidated Income Statements should be read in conjunction with the Audited Financial Statements for the Year Ended 31 December 2006.</t>
  </si>
  <si>
    <t>The Unaudited Condensed Consolidated Statements of Changes of Equity should be read in conjunction with the Audited Financial Statements for the Year Ended 31 December 2006.</t>
  </si>
  <si>
    <t>Non-current liabilities</t>
  </si>
  <si>
    <t>The Unaudited Condensed Consolidated Cash Flow Statement should be read in conjunction with the Audited Financial Statements for the Year Ended 31 December 2006.</t>
  </si>
  <si>
    <t xml:space="preserve">Material Changes in Quarterly Results Compared to The Results of the Immediate  Preceding Quarter </t>
  </si>
  <si>
    <t xml:space="preserve">Performance Review </t>
  </si>
  <si>
    <t>Capital Commitments</t>
  </si>
  <si>
    <t>Disposal of shares in Subsidiary</t>
  </si>
  <si>
    <t>Issue of shares pursuant to the conversion of BGRCB</t>
  </si>
  <si>
    <t xml:space="preserve">There were no subsequent events as at 28 February 2008 that will materially affect the financial statements of the financial period under review. </t>
  </si>
  <si>
    <t xml:space="preserve">The status of the contingent liabilities  disclosed in the 2006 Annual Report remains unchanged as at 28 February 2008.  No other contingent liability has arisen since the financial year end. </t>
  </si>
  <si>
    <t>There were no other corporate proposals announced or pending completion as at 28 February 2008.</t>
  </si>
  <si>
    <t>The Group does not have any off balance sheet financial instruments as at 28 February 2008.</t>
  </si>
  <si>
    <t>As at 28 February 2008, there were no other changes in material litigation, including the status of pending material litigation since the last annual balance sheet as at 31 December 2006.</t>
  </si>
  <si>
    <t>For the cumulative period, the Plantation Division contributed an operating pre-tax surplus of RM200.59 million (2006: RM34.94 million) mainly due to the good palm product prices. During the year, the Division achieved an average palm oil price of RM2,279 per MT, a premium of RM815 or 56% against last year corresponding period's average of RM1,464 per MT. FFB crop was however lower by 5%, resulting from the cyclical yield downward trend following the bumper yields in previous year as well as the unfavourable weather conditions.  The Division's investment in Al-Hadharah Boustead REIT had added an investment income of RM25 million for the year under review.</t>
  </si>
  <si>
    <t xml:space="preserve">The Group's effective tax rates for the current quarter and the cumulative quarter are lower than the statutory tax rate because certain income is not subject to income tax, while the utilisation of previously unrecognised tax losses and unabsorbed allowances certain expenses has further reduced tax expense.  </t>
  </si>
  <si>
    <t xml:space="preserve">On 12 December 2005, the Company announced its intention to acquire from Affin Bank Berhad 36,000,001 ordinary shares of RM1.00 each representing approximately 27.7% equity interest in PSC-Naval Dockyard Sdn Bhd now renamed Boustead Naval Shipyard Sdn Bhd (BNS) for a cash consideration of RM150.12 million.    The purchase consideration will be paid in three (3) equal annual instalments of RM50.04 million each, together with a holding cost of 5% per annum until full payment.  The acquisition was approved by shareholders at the Company's EGM held on 30 March 2006, and as at 31 December 2007 the Company had purchased 2 tranches comprising 24 million shares or 18.46% of BNS. </t>
  </si>
  <si>
    <t>Quoted Securities (Cont'd.)</t>
  </si>
  <si>
    <t>Issue of shares by Subsidiaries to minority interests</t>
  </si>
  <si>
    <t xml:space="preserve">The accounting policies and method of computation adopted by the Group are consistent with those used in the preparation of the Y2006 Audited Financial Statements, except for the adoption of the following new/revised Financial Reporting Standards (FRS) effective for financial period beginning 1 January 2007.  </t>
  </si>
  <si>
    <t>Gain from disposal of plantation assets</t>
  </si>
  <si>
    <t>Disposal of plantation assets</t>
  </si>
  <si>
    <t>(v)</t>
  </si>
  <si>
    <t>During the first quarter, the Group received full settlement from Al-Hadharah Boustead REIT (REIT) comprising cash of RM219.90 million and 180.25 million units of the REIT.</t>
  </si>
  <si>
    <t>(vi)</t>
  </si>
  <si>
    <t>A second interim dividend of 5 sen (2005: 5 sen) per share less tax in respect of the year ended 31 December 2006 amounting to RM21,837,000 was paid on 18 January 2007.</t>
  </si>
  <si>
    <t xml:space="preserve"> </t>
  </si>
  <si>
    <t>A final dividend of 6 sen (2006: 6 sen) and bonus dividend of 2.50 sen per share less tax in respect of the financial year ended 31 December 2006 amounting to RM37,123,000 were paid on 2 May 2007.</t>
  </si>
  <si>
    <t>(i)  FRS 117 Leases</t>
  </si>
  <si>
    <t>(ii) FRS 124 Related Party Disclosures</t>
  </si>
  <si>
    <t>Due from customers on contract</t>
  </si>
  <si>
    <t>Due to customer on contracts</t>
  </si>
  <si>
    <t>Additional investment in a Subsidiary</t>
  </si>
  <si>
    <t>Gross dividend per share - %</t>
  </si>
  <si>
    <t xml:space="preserve">Net gain/(loss) not recognised in the income statement </t>
  </si>
  <si>
    <t xml:space="preserve">Net loss not recognised in the income statement </t>
  </si>
  <si>
    <t>Net inflow on Subsidiaries acquired</t>
  </si>
  <si>
    <t>Additional investments in Subsidiaries</t>
  </si>
  <si>
    <t>Net increase/(decrease) in cash and cash equivalents</t>
  </si>
  <si>
    <t>Net cash from operating activities</t>
  </si>
  <si>
    <t>There has been no revaluation of property, plant and equipment during the current quarter.  The revaluation of investment properties in compliance with FRS 140 contributed a fair value gain of RM16.43 million during the period under review.</t>
  </si>
  <si>
    <t>Boustead Heah Joo Seang Sdn Bhd became a wholly owned Subsidiary of the Group during the second quarter following the Group's acquisition of 2.76 million shares of RM1 each for a cash consideration of RM51 million.</t>
  </si>
  <si>
    <t>The Group acquired 150.18 million ordinary shares of RM1 at a cash consideration of RM150.57 million pursuant to the restructuring scheme of Boustead Heavy Industries Corporation Bhd (BHIC).  Accordingly, the Group's interest in BHIC was increased from 32.5% to 65% during the third quarter.</t>
  </si>
  <si>
    <t>Long Term Loans</t>
  </si>
  <si>
    <t>Short term borrowings</t>
  </si>
  <si>
    <t xml:space="preserve">The Directors have declared a second interim dividend of 7 sen (2006:  5 sen) per share less tax in respect of the year ending 31 December 2007.   The dividend was paid on 18 January 2008. </t>
  </si>
  <si>
    <t>Units in Al-Hadharah Boustead REIT received on sale of plantation assets</t>
  </si>
  <si>
    <t>Final of previous financial year approved</t>
  </si>
  <si>
    <t>Additional investment in Subsidiaries</t>
  </si>
  <si>
    <t>Bonus dividend of previous financial year approved</t>
  </si>
  <si>
    <t>Reserve realised during the period</t>
  </si>
  <si>
    <t>Transfer during the period</t>
  </si>
  <si>
    <t>For the quarter ended 31 December 2007</t>
  </si>
  <si>
    <t>As at 31 December 2007</t>
  </si>
  <si>
    <t>31 December 2007</t>
  </si>
  <si>
    <t>Purchases or disposals of quoted securities other than securities in existing Subsidiaries and Associates during the current financial period.</t>
  </si>
  <si>
    <t>At cost</t>
  </si>
  <si>
    <t>At carrying value/book value</t>
  </si>
  <si>
    <t>At market value</t>
  </si>
  <si>
    <t>Investments in quoted securities as at 31 December 2007:</t>
  </si>
  <si>
    <t>Notes to the Interim Financial Report for the Quarter Ended 31 December 2007</t>
  </si>
  <si>
    <t xml:space="preserve">RM60 million of the Company's Bank Guaranteed Redeemable Convertible Bonds (BGRCB) was converted into ordinary shares of the Company on 26 October 2007.  Accordingly, the Company's issued and paid up share capital was increased to RM314,519,610 through the issuance of 30,769,230 ordinary shares of RM0.50 priced at RM1.95 each </t>
  </si>
  <si>
    <t>The Group redeemed RM40 million of BGRCB on 30 October 2007.</t>
  </si>
  <si>
    <t>The Group repaid RM60 million of the Islamic Bonds on 6 January 2007.  The Group also repaid RM40 million of the Islamic Bonds on 7 January 2008.</t>
  </si>
  <si>
    <t>2008</t>
  </si>
  <si>
    <t>2009</t>
  </si>
  <si>
    <t>The headline KPIs for 2008 and 2009 represent the main corporate targets set for these periods and act as a transparent performance management practice.  It shall not be construed as either forecasts, projections or estimates and is not intended to represent any future performance, occurrence or matter as the KPIs are merely a set of targets/aspirations of future performance aligned to Boustead's strategy.</t>
  </si>
  <si>
    <t>Balance at 31 December 2007</t>
  </si>
  <si>
    <t>Balance at 31 December 2006</t>
  </si>
  <si>
    <t>Dilution in Associates</t>
  </si>
  <si>
    <t>Writeback of deferred tax</t>
  </si>
  <si>
    <t xml:space="preserve">.- </t>
  </si>
  <si>
    <t>Changes in group structure</t>
  </si>
  <si>
    <t>Interim of current financial year</t>
  </si>
  <si>
    <t>(Over)/under provision of prior years</t>
  </si>
  <si>
    <t>31.12.2007</t>
  </si>
  <si>
    <t>(viii)</t>
  </si>
  <si>
    <t>Net profit attributable to shareholders</t>
  </si>
  <si>
    <t>Offshore patrol vessel expenditure</t>
  </si>
  <si>
    <t>The current year's ROE and ROA are higher than the target announced previously mainly due to strong contribution from new Subsidiaries.  The ROA and ROE for 2008 and 2009 are expected to be lower than the current year due to the enlarged asset base while certain gains (such as negative goodwill and fair value gains) may not recur.</t>
  </si>
  <si>
    <t>Prospect for the coming financial year</t>
  </si>
  <si>
    <t>Plantation's earnings will very much be dependent on palm oil prices, which are widely expected to be bullish in 2008.  We are optimistic that CPO prices will remain buoyant for the coming year due to robust global demand from food, oleochemical and biodiesel sectors.   Property Division will continue to be a major profit contributor, with profit deriving mainly from the Mutiara Damansara and Mutiara Rini Johor projects.  Affin Group is expected to produce better results for the coming year, while the full year earnings  from new Subsidiaries should enhance the Group's bottom line in the coming year.</t>
  </si>
  <si>
    <t>The effects of the consolidation of the new Subsidiaries on the Group's income statement is summarised as below:</t>
  </si>
  <si>
    <t>Profit before tax</t>
  </si>
  <si>
    <t xml:space="preserve">During the 3rd quarter, the Group acquired the entire issued and paid up share capital of Bakti Wira Development Sdn Bhd comprising 75,000 ordinary shares of RM1 each for a cash consideration of RM15.91 million. </t>
  </si>
  <si>
    <t>During the 3rd quarter, the Group acquired 48,270,506 ordinary shares of RM1.00 each representing 45% equity interest in Royal &amp; Sun Alliance Insurance (M) Bhd  for a total cash consideration of RM156 million.  The Group's interest in the company that is now renamed BH Insurance (M) Bhd was increased from 35% to 80%.</t>
  </si>
  <si>
    <t>During the 3rd quarter, the Group's interest in UAC Berhad was increased from 38.5% to 65.21% through the acquisition of 19.87 million shares of RM1 each for a cash consideration of RM96.87 million.</t>
  </si>
  <si>
    <t>The Group has the following commitments as at 31 December 2007:</t>
  </si>
  <si>
    <t>Dilution in an Associate</t>
  </si>
  <si>
    <t>The fair value of the assets acquired and liabilities assumed upon the consolidation of new Subsidiaries are  as follows:</t>
  </si>
  <si>
    <t>Deferred tax asset</t>
  </si>
  <si>
    <t>Other non-current assets</t>
  </si>
  <si>
    <t>Less: previously held as Associates</t>
  </si>
  <si>
    <t>Goodwill on consolidation</t>
  </si>
  <si>
    <t>Purchase consideration</t>
  </si>
  <si>
    <t>Cash and cash equivalent acquired</t>
  </si>
  <si>
    <t>Loss on disposal of shares in a Subsidiary</t>
  </si>
  <si>
    <t>During the second quarter, the Group registered a gain of RM41.20 million from the sale of Lepan Kabu Estate and Mill to the REIT.  Sale proceeds comprising 71.75 million of units in the REIT were received on 21 July 2007.   The Group also entered into an Ijarah agreement with REIT to enable the Group the continued use of these plantation assets.  The Ijarah agreement which commences on 1 July 2007 shall be for a lease period of three years renewable for five additional terms of not more than three years each.</t>
  </si>
  <si>
    <t>Includes 48,940 hectares leased under the Asset Backed Securitisation Programme and from Al Hadharah Boustead REIT.</t>
  </si>
  <si>
    <t xml:space="preserve">Changes in Contingent Liabilities and Contingent Assets </t>
  </si>
  <si>
    <t>Plantation Statistics (Cont'd.)</t>
  </si>
  <si>
    <t>* Include RM251.5 million for 251.5 million units in Al-Hadharah Boustead REIT received as referred to in Para A5(iii) and A5(iv).</t>
  </si>
  <si>
    <t>Goodwill allocated to minority interests</t>
  </si>
  <si>
    <t>The Group's interest in Boustead Properties Berhad was increased from 57.57% to 65.0% through the additional acquisition of 18.99 million shares of RM1 each for a cash consideration of RM64.65 million during the first quarter.</t>
  </si>
  <si>
    <t>Purchases</t>
  </si>
  <si>
    <t>Gain on disposal of properties</t>
  </si>
  <si>
    <t>Change in group structure</t>
  </si>
  <si>
    <t>Gain on disposal of plantation assets to Al-Hadharah Boustead REIT</t>
  </si>
  <si>
    <t>Prior to 1 January 2007, leasehold land held for own use was classified as property, plant and equipment and was stated at cost less accumulated depreciation and impairment losses.  The adoption of the revised FRS 117 has resulted in the change in the accounting policy relating to the classification of leases of land and buildings.   Leasehold land held for own use is now classified as operating lease and where necessary the minimum lease payments or the up-front payments made are allocated between land and the building elements in proportion to the fair values for leasehold interests in the land element and building element of the lease at the inception of the lease.  The up-front payment represents prepaid lease payments and are amortised on a straight line basis over the lease term.</t>
  </si>
  <si>
    <t>Bonus</t>
  </si>
  <si>
    <t>Annual</t>
  </si>
  <si>
    <t>Goodwill</t>
  </si>
  <si>
    <t xml:space="preserve">The Group has applied the change in accounting policy in respect of leasehold land in accordance with the transitional provisions of FRS 117.  At 1 January 2007, the unamortised amount of leasehold land is retained as the surrogate carrying amount of prepaid lease payments as allowed by the transitional provisions.  The classification of leasehold land as prepaid lease payments has been accounted for retrospectively and certain comparatives are restated as follows: </t>
  </si>
  <si>
    <t>(vii)</t>
  </si>
  <si>
    <t>(iii)</t>
  </si>
  <si>
    <t>B16.</t>
  </si>
  <si>
    <t>Other investment result had included negative goodwill totalling RM38.15 million which arose from the additional purchase of shares in Boustead Properties Berhad during the year at a cost that is below the fair value of its underlying assets.</t>
  </si>
  <si>
    <t>Issue of shares pursuant to ESOS</t>
  </si>
  <si>
    <t>A5.</t>
  </si>
  <si>
    <t>Change in Estimates</t>
  </si>
  <si>
    <t>A6.</t>
  </si>
  <si>
    <t>Debts and Equity Securities</t>
  </si>
  <si>
    <t>A7.</t>
  </si>
  <si>
    <t>Dividends Paid</t>
  </si>
  <si>
    <t>A8.</t>
  </si>
  <si>
    <t>Segmental Information</t>
  </si>
  <si>
    <t>Segmental Information (Cont'd.)</t>
  </si>
  <si>
    <t>A9.</t>
  </si>
  <si>
    <t>A10.</t>
  </si>
  <si>
    <t>Subsequent Events</t>
  </si>
  <si>
    <t>A11.</t>
  </si>
  <si>
    <t>A12.</t>
  </si>
  <si>
    <t>A13.</t>
  </si>
  <si>
    <t>B15.</t>
  </si>
  <si>
    <t>B19.</t>
  </si>
  <si>
    <t>Sale of  Unquoted Investments and Properties</t>
  </si>
  <si>
    <t>B20.</t>
  </si>
  <si>
    <t>B21.</t>
  </si>
  <si>
    <t>B22.</t>
  </si>
  <si>
    <t xml:space="preserve">Heavy Industries Division closed the cumulative period with a pre-tax gain of RM383.46 million. The main contributor to the Division's profit, Boustead Naval Shipyard Sdn Bhd registered a pre-tax profit of RM380.89 million for the year and the key contributing factor was the revision of contract value of identified projects which have been revived. </t>
  </si>
  <si>
    <t>Finance &amp; Investment Division posted a good profit of RM69.50 million for the current cumulative period, which was a significant improvement over last year's gain of RM8.04 million.   The Group's decision to purchase additional shares in quoted Subsidiary Boustead Properties Berhad which were priced at below its fair value had brought a gain of RM38 million to the Division.   Affin Group recorded a pre-tax profit of RM352.97 million (2006: RM314.41 million), up 12% mainly due to the increase in net interest income, other operating income and Islamic banking income, while loan loss provision and impairment losses were lower against last year corresponding period.   New Subsidiary BH Insurance (M) Bhd posted a pre-tax surplus of RM43.81 million (2006: RM49.79 million) for the twelve months, on the back of an 8% increase in investment income while net underwriting result was impacted by higher claims.</t>
  </si>
  <si>
    <t>Tax expense for the year:</t>
  </si>
  <si>
    <t>Increase upon acquisition of Subsidiaries</t>
  </si>
  <si>
    <t>Net cash from financing activities</t>
  </si>
  <si>
    <t>A first interim dividend of 5 sen (2006: 5 sen) per share less tax in respect of the year ended 31 December 2007 amounting to RM21,837,000 was paid on 5 October 2007.</t>
  </si>
  <si>
    <t>Profit after taxation for the year</t>
  </si>
  <si>
    <t>Headline KPIs</t>
  </si>
</sst>
</file>

<file path=xl/styles.xml><?xml version="1.0" encoding="utf-8"?>
<styleSheet xmlns="http://schemas.openxmlformats.org/spreadsheetml/2006/main">
  <numFmts count="4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00_);\(&quot;RM&quot;#,##0.00\)"/>
    <numFmt numFmtId="179" formatCode="_(&quot;RM&quot;* #,##0_);_(&quot;RM&quot;* \(#,##0\);_(&quot;RM&quot;* &quot;-&quot;_);_(@_)"/>
    <numFmt numFmtId="180" formatCode="_(&quot;RM&quot;* #,##0.00_);_(&quot;RM&quot;* \(#,##0.00\);_(&quot;RM&quot;* &quot;-&quot;??_);_(@_)"/>
    <numFmt numFmtId="181" formatCode="0.0%"/>
    <numFmt numFmtId="182" formatCode="#,##0.0_);\(#,##0.0\)"/>
    <numFmt numFmtId="183" formatCode="_(* #,##0_);_(* \(#,##0\);_(* &quot;-&quot;??_);_(@_)"/>
    <numFmt numFmtId="184" formatCode="_(* #,##0.0_);_(* \(#,##0.0\);_(* &quot;-&quot;??_);_(@_)"/>
    <numFmt numFmtId="185" formatCode="dd/mmm/yyyy"/>
    <numFmt numFmtId="186" formatCode="#,##0;\(#,##0\)"/>
    <numFmt numFmtId="187" formatCode="0.0"/>
    <numFmt numFmtId="188" formatCode="#,##0.0;\-#,##0.0"/>
    <numFmt numFmtId="189" formatCode="0.000"/>
    <numFmt numFmtId="190" formatCode="_(* #,##0.000_);_(* \(#,##0.000\);_(* &quot;-&quot;??_);_(@_)"/>
    <numFmt numFmtId="191" formatCode="[$-409]mmm\-yy;@"/>
    <numFmt numFmtId="192" formatCode="&quot;Yes&quot;;&quot;Yes&quot;;&quot;No&quot;"/>
    <numFmt numFmtId="193" formatCode="&quot;True&quot;;&quot;True&quot;;&quot;False&quot;"/>
    <numFmt numFmtId="194" formatCode="&quot;On&quot;;&quot;On&quot;;&quot;Off&quot;"/>
    <numFmt numFmtId="195" formatCode="[$€-2]\ #,##0.00_);[Red]\([$€-2]\ #,##0.00\)"/>
    <numFmt numFmtId="196" formatCode="_(* #,##0.0_);_(* \(#,##0.0\);_(* &quot;-&quot;_);_(@_)"/>
    <numFmt numFmtId="197" formatCode="_(* #,##0.00_);_(* \(#,##0.00\);_(* &quot;-&quot;_);_(@_)"/>
    <numFmt numFmtId="198" formatCode="#,##0\ ;[Red]\(#,##0\)"/>
  </numFmts>
  <fonts count="46">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sz val="16"/>
      <name val="Arial"/>
      <family val="0"/>
    </font>
    <font>
      <u val="single"/>
      <sz val="9"/>
      <color indexed="12"/>
      <name val="Arial"/>
      <family val="0"/>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sz val="10"/>
      <color indexed="8"/>
      <name val="Times New Roman"/>
      <family val="1"/>
    </font>
    <font>
      <b/>
      <sz val="8"/>
      <name val="Tahoma"/>
      <family val="0"/>
    </font>
    <font>
      <sz val="8"/>
      <name val="Tahoma"/>
      <family val="0"/>
    </font>
    <font>
      <sz val="11"/>
      <name val="Tahoma"/>
      <family val="2"/>
    </font>
    <font>
      <sz val="16"/>
      <color indexed="10"/>
      <name val="Times New Roman"/>
      <family val="1"/>
    </font>
    <font>
      <b/>
      <sz val="18"/>
      <name val="Arial"/>
      <family val="0"/>
    </font>
    <font>
      <b/>
      <sz val="18"/>
      <color indexed="10"/>
      <name val="Times New Roman"/>
      <family val="1"/>
    </font>
    <font>
      <b/>
      <sz val="18"/>
      <color indexed="9"/>
      <name val="Times New Roman"/>
      <family val="1"/>
    </font>
    <font>
      <sz val="18"/>
      <color indexed="9"/>
      <name val="Times New Roman"/>
      <family val="1"/>
    </font>
    <font>
      <sz val="20"/>
      <name val="Arial"/>
      <family val="0"/>
    </font>
    <font>
      <b/>
      <sz val="20"/>
      <name val="Arial"/>
      <family val="0"/>
    </font>
    <font>
      <b/>
      <sz val="17"/>
      <name val="Times New Roman"/>
      <family val="1"/>
    </font>
    <font>
      <sz val="17"/>
      <name val="Times New Roman"/>
      <family val="1"/>
    </font>
    <font>
      <b/>
      <u val="single"/>
      <sz val="17"/>
      <name val="Times New Roman"/>
      <family val="1"/>
    </font>
    <font>
      <sz val="17"/>
      <name val="Arial"/>
      <family val="0"/>
    </font>
    <font>
      <b/>
      <sz val="8"/>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80" fontId="4" fillId="0" borderId="0" applyFont="0" applyFill="0" applyBorder="0" applyAlignment="0" applyProtection="0"/>
    <xf numFmtId="179"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705">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8" fillId="0" borderId="0" xfId="0" applyNumberFormat="1" applyFont="1" applyFill="1" applyAlignment="1">
      <alignment horizontal="center"/>
    </xf>
    <xf numFmtId="37" fontId="21" fillId="0" borderId="0" xfId="0" applyNumberFormat="1" applyFont="1" applyFill="1" applyAlignment="1">
      <alignment horizontal="justify" wrapText="1"/>
    </xf>
    <xf numFmtId="37" fontId="17" fillId="0" borderId="0" xfId="0" applyNumberFormat="1" applyFont="1" applyFill="1" applyAlignment="1">
      <alignment/>
    </xf>
    <xf numFmtId="37" fontId="19" fillId="0" borderId="0" xfId="0" applyNumberFormat="1" applyFont="1" applyFill="1" applyAlignment="1">
      <alignment/>
    </xf>
    <xf numFmtId="37" fontId="5" fillId="0" borderId="0" xfId="0" applyNumberFormat="1" applyFont="1" applyFill="1" applyAlignment="1">
      <alignment/>
    </xf>
    <xf numFmtId="37" fontId="17" fillId="0" borderId="0" xfId="0" applyNumberFormat="1" applyFont="1" applyFill="1" applyBorder="1" applyAlignment="1">
      <alignment/>
    </xf>
    <xf numFmtId="37" fontId="17" fillId="0" borderId="0" xfId="0" applyNumberFormat="1" applyFont="1" applyFill="1" applyAlignment="1">
      <alignment vertical="center"/>
    </xf>
    <xf numFmtId="37" fontId="17" fillId="0" borderId="0" xfId="0" applyNumberFormat="1" applyFont="1" applyFill="1" applyAlignment="1">
      <alignment wrapText="1"/>
    </xf>
    <xf numFmtId="37" fontId="5" fillId="0" borderId="0" xfId="0" applyNumberFormat="1" applyFont="1" applyFill="1" applyAlignment="1">
      <alignment vertical="center"/>
    </xf>
    <xf numFmtId="37" fontId="17" fillId="0" borderId="0" xfId="0" applyNumberFormat="1" applyFont="1" applyFill="1" applyBorder="1" applyAlignment="1">
      <alignment vertical="center"/>
    </xf>
    <xf numFmtId="37" fontId="17" fillId="0" borderId="0" xfId="0" applyNumberFormat="1" applyFont="1" applyFill="1" applyAlignment="1" quotePrefix="1">
      <alignment/>
    </xf>
    <xf numFmtId="37" fontId="17" fillId="0" borderId="0" xfId="0" applyNumberFormat="1" applyFont="1" applyFill="1" applyAlignment="1">
      <alignment horizontal="justify"/>
    </xf>
    <xf numFmtId="37" fontId="17" fillId="0" borderId="0" xfId="0" applyNumberFormat="1" applyFont="1" applyFill="1" applyAlignment="1">
      <alignment horizontal="justify" wrapText="1"/>
    </xf>
    <xf numFmtId="37" fontId="5" fillId="0" borderId="0" xfId="0" applyNumberFormat="1" applyFont="1" applyFill="1" applyAlignment="1">
      <alignment horizontal="right"/>
    </xf>
    <xf numFmtId="37" fontId="17" fillId="0" borderId="0" xfId="0" applyNumberFormat="1" applyFont="1" applyFill="1" applyAlignment="1">
      <alignment/>
    </xf>
    <xf numFmtId="37" fontId="17" fillId="0" borderId="0" xfId="0" applyNumberFormat="1" applyFont="1" applyFill="1" applyBorder="1" applyAlignment="1">
      <alignment/>
    </xf>
    <xf numFmtId="37" fontId="25" fillId="0" borderId="0" xfId="0" applyNumberFormat="1" applyFont="1" applyFill="1" applyAlignment="1">
      <alignment horizontal="center"/>
    </xf>
    <xf numFmtId="37" fontId="25" fillId="0" borderId="0" xfId="0" applyNumberFormat="1" applyFont="1" applyFill="1" applyAlignment="1">
      <alignment horizontal="right"/>
    </xf>
    <xf numFmtId="37" fontId="26" fillId="0" borderId="0" xfId="0" applyNumberFormat="1" applyFont="1" applyFill="1" applyAlignment="1">
      <alignment/>
    </xf>
    <xf numFmtId="185" fontId="24" fillId="0" borderId="0" xfId="0" applyNumberFormat="1" applyFont="1" applyFill="1" applyAlignment="1" quotePrefix="1">
      <alignment horizontal="center"/>
    </xf>
    <xf numFmtId="37" fontId="27" fillId="0" borderId="0" xfId="0" applyNumberFormat="1" applyFont="1" applyFill="1" applyAlignment="1">
      <alignment horizontal="center"/>
    </xf>
    <xf numFmtId="37" fontId="28" fillId="0" borderId="0" xfId="0" applyNumberFormat="1" applyFont="1" applyFill="1" applyAlignment="1">
      <alignment/>
    </xf>
    <xf numFmtId="37" fontId="5" fillId="0" borderId="0" xfId="0" applyNumberFormat="1" applyFont="1" applyFill="1" applyAlignment="1">
      <alignment horizontal="justify" vertical="center" wrapText="1"/>
    </xf>
    <xf numFmtId="37" fontId="17" fillId="0" borderId="1" xfId="0" applyNumberFormat="1" applyFont="1" applyFill="1" applyBorder="1" applyAlignment="1">
      <alignment/>
    </xf>
    <xf numFmtId="185" fontId="24" fillId="0" borderId="0" xfId="0" applyNumberFormat="1" applyFont="1" applyFill="1" applyBorder="1" applyAlignment="1" quotePrefix="1">
      <alignment horizontal="right"/>
    </xf>
    <xf numFmtId="37" fontId="29" fillId="0" borderId="0" xfId="0" applyNumberFormat="1" applyFont="1" applyFill="1" applyAlignment="1">
      <alignment horizontal="left"/>
    </xf>
    <xf numFmtId="37" fontId="17" fillId="0" borderId="0" xfId="0" applyNumberFormat="1" applyFont="1" applyFill="1" applyAlignment="1">
      <alignment horizontal="center"/>
    </xf>
    <xf numFmtId="37" fontId="21" fillId="0" borderId="0" xfId="0" applyNumberFormat="1" applyFont="1" applyFill="1" applyAlignment="1">
      <alignment horizontal="center"/>
    </xf>
    <xf numFmtId="185" fontId="21" fillId="0" borderId="0" xfId="0" applyNumberFormat="1" applyFont="1" applyFill="1" applyAlignment="1" quotePrefix="1">
      <alignment horizontal="center"/>
    </xf>
    <xf numFmtId="1" fontId="21" fillId="0" borderId="0" xfId="0" applyNumberFormat="1" applyFont="1" applyFill="1" applyBorder="1" applyAlignment="1" applyProtection="1">
      <alignment horizontal="left"/>
      <protection locked="0"/>
    </xf>
    <xf numFmtId="1" fontId="17" fillId="0" borderId="0" xfId="0" applyNumberFormat="1" applyFont="1" applyFill="1" applyBorder="1" applyAlignment="1" applyProtection="1">
      <alignment horizontal="left"/>
      <protection locked="0"/>
    </xf>
    <xf numFmtId="37" fontId="17" fillId="0" borderId="0" xfId="0" applyNumberFormat="1" applyFont="1" applyFill="1" applyAlignment="1">
      <alignment horizontal="center" vertical="center"/>
    </xf>
    <xf numFmtId="37" fontId="21" fillId="0" borderId="0" xfId="0" applyNumberFormat="1" applyFont="1" applyFill="1" applyAlignment="1">
      <alignment horizontal="center" vertical="center"/>
    </xf>
    <xf numFmtId="1" fontId="21" fillId="0" borderId="0" xfId="0" applyNumberFormat="1" applyFont="1" applyFill="1" applyBorder="1" applyAlignment="1" applyProtection="1">
      <alignment horizontal="left" vertical="center"/>
      <protection locked="0"/>
    </xf>
    <xf numFmtId="1" fontId="17" fillId="0" borderId="0" xfId="0" applyNumberFormat="1" applyFont="1" applyFill="1" applyBorder="1" applyAlignment="1" applyProtection="1">
      <alignment horizontal="left" vertical="center"/>
      <protection locked="0"/>
    </xf>
    <xf numFmtId="183" fontId="17" fillId="0" borderId="0" xfId="0" applyNumberFormat="1" applyFont="1" applyFill="1" applyAlignment="1">
      <alignment/>
    </xf>
    <xf numFmtId="186" fontId="21" fillId="0" borderId="0" xfId="0" applyNumberFormat="1" applyFont="1" applyFill="1" applyBorder="1" applyAlignment="1" applyProtection="1">
      <alignment vertical="center"/>
      <protection locked="0"/>
    </xf>
    <xf numFmtId="186" fontId="21" fillId="0" borderId="0" xfId="0" applyNumberFormat="1" applyFont="1" applyFill="1" applyBorder="1" applyAlignment="1" applyProtection="1">
      <alignment/>
      <protection locked="0"/>
    </xf>
    <xf numFmtId="1" fontId="17" fillId="0" borderId="0" xfId="0" applyNumberFormat="1" applyFont="1" applyFill="1" applyBorder="1" applyAlignment="1" applyProtection="1">
      <alignment vertical="center"/>
      <protection locked="0"/>
    </xf>
    <xf numFmtId="37" fontId="21" fillId="0" borderId="0" xfId="0" applyNumberFormat="1" applyFont="1" applyFill="1" applyAlignment="1">
      <alignment vertical="center"/>
    </xf>
    <xf numFmtId="183" fontId="21" fillId="0" borderId="0" xfId="15" applyNumberFormat="1" applyFont="1" applyFill="1" applyBorder="1" applyAlignment="1">
      <alignment/>
    </xf>
    <xf numFmtId="183" fontId="17" fillId="0" borderId="0" xfId="15" applyNumberFormat="1" applyFont="1" applyFill="1" applyBorder="1" applyAlignment="1">
      <alignment horizontal="right"/>
    </xf>
    <xf numFmtId="37" fontId="5" fillId="0" borderId="0" xfId="0" applyNumberFormat="1" applyFont="1" applyFill="1" applyAlignment="1">
      <alignment horizontal="left"/>
    </xf>
    <xf numFmtId="37" fontId="27" fillId="0" borderId="0" xfId="0" applyNumberFormat="1" applyFont="1" applyFill="1" applyAlignment="1">
      <alignment horizontal="left"/>
    </xf>
    <xf numFmtId="37" fontId="24" fillId="0" borderId="1" xfId="0" applyNumberFormat="1" applyFont="1" applyFill="1" applyBorder="1" applyAlignment="1">
      <alignment horizontal="center"/>
    </xf>
    <xf numFmtId="37" fontId="5" fillId="0" borderId="1" xfId="0" applyNumberFormat="1" applyFont="1" applyFill="1" applyBorder="1" applyAlignment="1">
      <alignment horizontal="left"/>
    </xf>
    <xf numFmtId="37" fontId="5" fillId="0" borderId="0" xfId="0" applyNumberFormat="1" applyFont="1" applyFill="1" applyBorder="1" applyAlignment="1">
      <alignment horizontal="left"/>
    </xf>
    <xf numFmtId="37" fontId="21" fillId="0" borderId="1" xfId="0" applyNumberFormat="1" applyFont="1" applyFill="1" applyBorder="1" applyAlignment="1">
      <alignment/>
    </xf>
    <xf numFmtId="37" fontId="26" fillId="0" borderId="1" xfId="0" applyNumberFormat="1" applyFont="1" applyFill="1" applyBorder="1" applyAlignment="1">
      <alignment/>
    </xf>
    <xf numFmtId="37" fontId="21" fillId="0" borderId="0" xfId="0" applyNumberFormat="1" applyFont="1" applyFill="1" applyAlignment="1">
      <alignment horizontal="left" vertical="center" wrapText="1"/>
    </xf>
    <xf numFmtId="171" fontId="19" fillId="0" borderId="1" xfId="15" applyFont="1" applyFill="1" applyBorder="1" applyAlignment="1">
      <alignment/>
    </xf>
    <xf numFmtId="37" fontId="21" fillId="0" borderId="0" xfId="0" applyNumberFormat="1" applyFont="1" applyFill="1" applyBorder="1" applyAlignment="1">
      <alignment horizontal="right"/>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7" fillId="0" borderId="0" xfId="21" applyNumberFormat="1" applyFont="1" applyFill="1">
      <alignment/>
      <protection/>
    </xf>
    <xf numFmtId="37" fontId="24" fillId="0" borderId="0" xfId="21" applyNumberFormat="1" applyFont="1" applyFill="1" applyAlignment="1">
      <alignment/>
      <protection/>
    </xf>
    <xf numFmtId="37" fontId="6" fillId="0" borderId="0" xfId="21" applyNumberFormat="1" applyFont="1" applyFill="1" applyAlignment="1">
      <alignment horizontal="right"/>
      <protection/>
    </xf>
    <xf numFmtId="37" fontId="21" fillId="0" borderId="1" xfId="21" applyNumberFormat="1" applyFont="1" applyFill="1" applyBorder="1" applyAlignment="1">
      <alignment/>
      <protection/>
    </xf>
    <xf numFmtId="37" fontId="17" fillId="0" borderId="1" xfId="21" applyNumberFormat="1" applyFont="1" applyFill="1" applyBorder="1">
      <alignment/>
      <protection/>
    </xf>
    <xf numFmtId="49" fontId="9" fillId="0" borderId="1" xfId="21" applyNumberFormat="1" applyFont="1" applyFill="1" applyBorder="1" applyAlignment="1" quotePrefix="1">
      <alignment/>
      <protection/>
    </xf>
    <xf numFmtId="49" fontId="9" fillId="0" borderId="0" xfId="21" applyNumberFormat="1" applyFont="1" applyFill="1" applyAlignment="1" quotePrefix="1">
      <alignment/>
      <protection/>
    </xf>
    <xf numFmtId="185" fontId="9" fillId="0" borderId="0" xfId="21" applyNumberFormat="1" applyFont="1" applyFill="1" applyAlignment="1">
      <alignment horizontal="center"/>
      <protection/>
    </xf>
    <xf numFmtId="185" fontId="9" fillId="0" borderId="2" xfId="21" applyNumberFormat="1" applyFont="1" applyFill="1" applyBorder="1" applyAlignment="1" quotePrefix="1">
      <alignment horizontal="center"/>
      <protection/>
    </xf>
    <xf numFmtId="185"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22" fillId="0" borderId="0" xfId="21" applyNumberFormat="1" applyFont="1" applyFill="1">
      <alignment/>
      <protection/>
    </xf>
    <xf numFmtId="37" fontId="19" fillId="0" borderId="0" xfId="21" applyNumberFormat="1" applyFont="1" applyFill="1">
      <alignment/>
      <protection/>
    </xf>
    <xf numFmtId="37" fontId="22"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19"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2"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2" fillId="0" borderId="3" xfId="21" applyNumberFormat="1" applyFont="1" applyFill="1" applyBorder="1">
      <alignment/>
      <protection/>
    </xf>
    <xf numFmtId="37" fontId="22" fillId="0" borderId="2" xfId="21" applyNumberFormat="1" applyFont="1" applyFill="1" applyBorder="1">
      <alignment/>
      <protection/>
    </xf>
    <xf numFmtId="37" fontId="17" fillId="0" borderId="0" xfId="21" applyNumberFormat="1" applyFont="1" applyFill="1" applyAlignment="1">
      <alignment horizontal="justify" vertical="center" wrapText="1"/>
      <protection/>
    </xf>
    <xf numFmtId="37" fontId="17" fillId="0" borderId="0" xfId="21" applyNumberFormat="1" applyFont="1" applyFill="1" applyBorder="1" applyAlignment="1">
      <alignment vertical="center" wrapText="1"/>
      <protection/>
    </xf>
    <xf numFmtId="37" fontId="8" fillId="0" borderId="4" xfId="21" applyNumberFormat="1" applyFont="1" applyFill="1" applyBorder="1" applyAlignment="1">
      <alignment vertical="center"/>
      <protection/>
    </xf>
    <xf numFmtId="37" fontId="17" fillId="0" borderId="0" xfId="21" applyNumberFormat="1" applyFont="1" applyFill="1" applyBorder="1">
      <alignment/>
      <protection/>
    </xf>
    <xf numFmtId="37" fontId="21" fillId="0" borderId="0" xfId="21" applyNumberFormat="1" applyFont="1" applyFill="1">
      <alignment/>
      <protection/>
    </xf>
    <xf numFmtId="37" fontId="19" fillId="0" borderId="0" xfId="21" applyNumberFormat="1" applyFont="1" applyFill="1" applyAlignment="1">
      <alignment horizontal="justify" vertical="center" wrapText="1"/>
      <protection/>
    </xf>
    <xf numFmtId="37" fontId="17" fillId="0" borderId="0" xfId="21" applyNumberFormat="1" applyFont="1" applyFill="1" applyAlignment="1">
      <alignment vertical="center"/>
      <protection/>
    </xf>
    <xf numFmtId="37" fontId="17"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7" fillId="0" borderId="0" xfId="21" applyNumberFormat="1" applyFont="1" applyFill="1" applyAlignment="1">
      <alignment horizontal="justify"/>
      <protection/>
    </xf>
    <xf numFmtId="37" fontId="22" fillId="0" borderId="4" xfId="21" applyNumberFormat="1" applyFont="1" applyFill="1" applyBorder="1" applyAlignment="1">
      <alignment vertical="center"/>
      <protection/>
    </xf>
    <xf numFmtId="37" fontId="17" fillId="0" borderId="0" xfId="21" applyNumberFormat="1" applyFont="1" applyFill="1" applyAlignment="1">
      <alignment horizontal="justify" wrapText="1"/>
      <protection/>
    </xf>
    <xf numFmtId="37" fontId="17" fillId="0" borderId="0" xfId="21" applyNumberFormat="1" applyFont="1" applyFill="1" applyAlignment="1">
      <alignment wrapText="1"/>
      <protection/>
    </xf>
    <xf numFmtId="188" fontId="22" fillId="0" borderId="0" xfId="21" applyNumberFormat="1" applyFont="1" applyFill="1">
      <alignment/>
      <protection/>
    </xf>
    <xf numFmtId="37" fontId="21"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2" fillId="0" borderId="5" xfId="21" applyNumberFormat="1" applyFont="1" applyFill="1" applyBorder="1" applyAlignment="1">
      <alignment vertical="center"/>
      <protection/>
    </xf>
    <xf numFmtId="37" fontId="20" fillId="0" borderId="0" xfId="21" applyNumberFormat="1" applyFont="1" applyFill="1" applyBorder="1">
      <alignment/>
      <protection/>
    </xf>
    <xf numFmtId="37" fontId="0" fillId="2" borderId="0" xfId="21" applyNumberFormat="1" applyFont="1" applyAlignment="1">
      <alignment horizontal="justify" wrapText="1"/>
      <protection/>
    </xf>
    <xf numFmtId="37" fontId="8" fillId="0" borderId="2" xfId="21" applyNumberFormat="1" applyFont="1" applyFill="1" applyBorder="1" applyAlignment="1">
      <alignment vertical="center"/>
      <protection/>
    </xf>
    <xf numFmtId="37" fontId="17" fillId="0" borderId="0" xfId="21" applyNumberFormat="1" applyFont="1" applyFill="1" applyAlignment="1">
      <alignment vertical="center" wrapText="1"/>
      <protection/>
    </xf>
    <xf numFmtId="171" fontId="5" fillId="0" borderId="1" xfId="15" applyFont="1" applyFill="1" applyBorder="1" applyAlignment="1">
      <alignment/>
    </xf>
    <xf numFmtId="183" fontId="5" fillId="0" borderId="0" xfId="0" applyNumberFormat="1" applyFont="1" applyFill="1" applyBorder="1" applyAlignment="1">
      <alignment/>
    </xf>
    <xf numFmtId="183" fontId="5" fillId="0" borderId="4" xfId="0" applyNumberFormat="1" applyFont="1" applyFill="1" applyBorder="1" applyAlignment="1">
      <alignment vertical="center"/>
    </xf>
    <xf numFmtId="183" fontId="5" fillId="0" borderId="2" xfId="0" applyNumberFormat="1" applyFont="1" applyFill="1" applyBorder="1" applyAlignment="1">
      <alignment vertical="center"/>
    </xf>
    <xf numFmtId="183" fontId="21" fillId="0" borderId="0" xfId="0" applyNumberFormat="1" applyFont="1" applyFill="1" applyAlignment="1">
      <alignment/>
    </xf>
    <xf numFmtId="183" fontId="21" fillId="0" borderId="3" xfId="0" applyNumberFormat="1" applyFont="1" applyFill="1" applyBorder="1" applyAlignment="1">
      <alignment/>
    </xf>
    <xf numFmtId="183" fontId="21" fillId="0" borderId="0" xfId="0" applyNumberFormat="1" applyFont="1" applyFill="1" applyBorder="1" applyAlignment="1">
      <alignment/>
    </xf>
    <xf numFmtId="37" fontId="20" fillId="0" borderId="2" xfId="21" applyNumberFormat="1" applyFont="1" applyFill="1" applyBorder="1" applyAlignment="1">
      <alignment vertical="center"/>
      <protection/>
    </xf>
    <xf numFmtId="37" fontId="20" fillId="0" borderId="4" xfId="21" applyNumberFormat="1" applyFont="1" applyFill="1" applyBorder="1" applyAlignment="1">
      <alignment vertical="center"/>
      <protection/>
    </xf>
    <xf numFmtId="37" fontId="17" fillId="0" borderId="4" xfId="21" applyNumberFormat="1" applyFont="1" applyFill="1" applyBorder="1" applyAlignment="1">
      <alignment vertical="center"/>
      <protection/>
    </xf>
    <xf numFmtId="171" fontId="20" fillId="0" borderId="0" xfId="15" applyFont="1" applyFill="1" applyBorder="1" applyAlignment="1">
      <alignment/>
    </xf>
    <xf numFmtId="183" fontId="21" fillId="0" borderId="0" xfId="15" applyNumberFormat="1" applyFont="1" applyFill="1" applyBorder="1" applyAlignment="1">
      <alignment horizontal="right"/>
    </xf>
    <xf numFmtId="182" fontId="20" fillId="0" borderId="0" xfId="21" applyNumberFormat="1" applyFont="1" applyFill="1" applyBorder="1" applyAlignment="1">
      <alignment horizontal="right"/>
      <protection/>
    </xf>
    <xf numFmtId="183" fontId="21" fillId="0" borderId="5" xfId="15" applyNumberFormat="1" applyFont="1" applyFill="1" applyBorder="1" applyAlignment="1">
      <alignment horizontal="right" vertical="center"/>
    </xf>
    <xf numFmtId="182" fontId="20" fillId="0" borderId="5" xfId="21" applyNumberFormat="1" applyFont="1" applyFill="1" applyBorder="1" applyAlignment="1">
      <alignment horizontal="right" vertical="center"/>
      <protection/>
    </xf>
    <xf numFmtId="183" fontId="21" fillId="0" borderId="0" xfId="15" applyNumberFormat="1" applyFont="1" applyFill="1" applyBorder="1" applyAlignment="1">
      <alignment horizontal="right" vertical="center"/>
    </xf>
    <xf numFmtId="182" fontId="20" fillId="0" borderId="0" xfId="21" applyNumberFormat="1" applyFont="1" applyFill="1" applyBorder="1" applyAlignment="1">
      <alignment horizontal="right" vertical="center"/>
      <protection/>
    </xf>
    <xf numFmtId="183" fontId="9" fillId="0" borderId="1" xfId="15" applyNumberFormat="1" applyFont="1" applyFill="1" applyBorder="1" applyAlignment="1">
      <alignment horizontal="right" wrapText="1"/>
    </xf>
    <xf numFmtId="183" fontId="8" fillId="0" borderId="0" xfId="15" applyNumberFormat="1" applyFont="1" applyFill="1" applyAlignment="1">
      <alignment vertical="center"/>
    </xf>
    <xf numFmtId="183" fontId="22" fillId="0" borderId="0" xfId="15" applyNumberFormat="1" applyFont="1" applyFill="1" applyAlignment="1">
      <alignment/>
    </xf>
    <xf numFmtId="183" fontId="7" fillId="0" borderId="1" xfId="15" applyNumberFormat="1" applyFont="1" applyFill="1" applyBorder="1" applyAlignment="1">
      <alignment horizontal="right" wrapText="1"/>
    </xf>
    <xf numFmtId="183" fontId="19" fillId="0" borderId="0" xfId="15" applyNumberFormat="1" applyFont="1" applyFill="1" applyBorder="1" applyAlignment="1">
      <alignment vertical="center"/>
    </xf>
    <xf numFmtId="183" fontId="29" fillId="0" borderId="0" xfId="0" applyNumberFormat="1" applyFont="1" applyFill="1" applyAlignment="1">
      <alignment horizontal="left"/>
    </xf>
    <xf numFmtId="183" fontId="5" fillId="0" borderId="0" xfId="0" applyNumberFormat="1" applyFont="1" applyFill="1" applyAlignment="1">
      <alignment horizontal="left"/>
    </xf>
    <xf numFmtId="183" fontId="21" fillId="0" borderId="0" xfId="0" applyNumberFormat="1" applyFont="1" applyFill="1" applyAlignment="1">
      <alignment horizontal="right"/>
    </xf>
    <xf numFmtId="183" fontId="21" fillId="0" borderId="0" xfId="0" applyNumberFormat="1" applyFont="1" applyFill="1" applyBorder="1" applyAlignment="1">
      <alignment horizontal="right"/>
    </xf>
    <xf numFmtId="183" fontId="21" fillId="0" borderId="1" xfId="0" applyNumberFormat="1" applyFont="1" applyFill="1" applyBorder="1" applyAlignment="1" quotePrefix="1">
      <alignment horizontal="right"/>
    </xf>
    <xf numFmtId="183" fontId="21" fillId="0" borderId="0" xfId="0" applyNumberFormat="1" applyFont="1" applyFill="1" applyAlignment="1" quotePrefix="1">
      <alignment horizontal="right"/>
    </xf>
    <xf numFmtId="183" fontId="5" fillId="0" borderId="2" xfId="0" applyNumberFormat="1" applyFont="1" applyFill="1" applyBorder="1" applyAlignment="1">
      <alignment horizontal="right"/>
    </xf>
    <xf numFmtId="183" fontId="8" fillId="0" borderId="0" xfId="0" applyNumberFormat="1" applyFont="1" applyFill="1" applyAlignment="1">
      <alignment/>
    </xf>
    <xf numFmtId="171" fontId="21" fillId="0" borderId="1" xfId="15" applyFont="1" applyFill="1" applyBorder="1" applyAlignment="1">
      <alignment horizontal="right" vertical="center"/>
    </xf>
    <xf numFmtId="183" fontId="5" fillId="0" borderId="0" xfId="15" applyNumberFormat="1" applyFont="1" applyFill="1" applyAlignment="1">
      <alignment horizontal="center"/>
    </xf>
    <xf numFmtId="183" fontId="17" fillId="0" borderId="0" xfId="15" applyNumberFormat="1" applyFont="1" applyFill="1" applyBorder="1" applyAlignment="1">
      <alignment/>
    </xf>
    <xf numFmtId="183" fontId="5" fillId="0" borderId="0" xfId="15" applyNumberFormat="1" applyFont="1" applyFill="1" applyBorder="1" applyAlignment="1">
      <alignment/>
    </xf>
    <xf numFmtId="183" fontId="21" fillId="0" borderId="4" xfId="15" applyNumberFormat="1" applyFont="1" applyFill="1" applyBorder="1" applyAlignment="1">
      <alignment vertical="center"/>
    </xf>
    <xf numFmtId="183" fontId="5" fillId="0" borderId="4" xfId="15" applyNumberFormat="1" applyFont="1" applyFill="1" applyBorder="1" applyAlignment="1">
      <alignment vertical="center"/>
    </xf>
    <xf numFmtId="183" fontId="20" fillId="0" borderId="0" xfId="15" applyNumberFormat="1" applyFont="1" applyFill="1" applyBorder="1" applyAlignment="1">
      <alignment/>
    </xf>
    <xf numFmtId="183" fontId="22" fillId="0" borderId="0" xfId="15" applyNumberFormat="1" applyFont="1" applyFill="1" applyBorder="1" applyAlignment="1">
      <alignment/>
    </xf>
    <xf numFmtId="183" fontId="5" fillId="0" borderId="0" xfId="0" applyNumberFormat="1" applyFont="1" applyFill="1" applyBorder="1" applyAlignment="1">
      <alignment horizontal="center"/>
    </xf>
    <xf numFmtId="183" fontId="11" fillId="0" borderId="0" xfId="15" applyNumberFormat="1" applyFont="1" applyBorder="1" applyAlignment="1">
      <alignment/>
    </xf>
    <xf numFmtId="171" fontId="21" fillId="0" borderId="0" xfId="15" applyFont="1" applyFill="1" applyBorder="1" applyAlignment="1">
      <alignment horizontal="right"/>
    </xf>
    <xf numFmtId="171" fontId="21" fillId="0" borderId="1" xfId="15" applyFont="1" applyFill="1" applyBorder="1" applyAlignment="1" quotePrefix="1">
      <alignment horizontal="right"/>
    </xf>
    <xf numFmtId="171" fontId="21" fillId="0" borderId="0" xfId="15" applyFont="1" applyFill="1" applyAlignment="1" quotePrefix="1">
      <alignment horizontal="right"/>
    </xf>
    <xf numFmtId="171" fontId="5" fillId="0" borderId="2" xfId="15" applyFont="1" applyFill="1" applyBorder="1" applyAlignment="1">
      <alignment horizontal="right"/>
    </xf>
    <xf numFmtId="171" fontId="17" fillId="0" borderId="0" xfId="0" applyNumberFormat="1" applyFont="1" applyFill="1" applyAlignment="1">
      <alignment/>
    </xf>
    <xf numFmtId="183" fontId="21" fillId="0" borderId="4" xfId="0" applyNumberFormat="1" applyFont="1" applyFill="1" applyBorder="1" applyAlignment="1">
      <alignment vertical="center"/>
    </xf>
    <xf numFmtId="183" fontId="5" fillId="0" borderId="1" xfId="0" applyNumberFormat="1" applyFont="1" applyFill="1" applyBorder="1" applyAlignment="1">
      <alignment vertical="center"/>
    </xf>
    <xf numFmtId="183" fontId="5" fillId="0" borderId="3" xfId="0" applyNumberFormat="1" applyFont="1" applyFill="1" applyBorder="1" applyAlignment="1">
      <alignment/>
    </xf>
    <xf numFmtId="37" fontId="21" fillId="0" borderId="0" xfId="0" applyNumberFormat="1" applyFont="1" applyFill="1" applyAlignment="1">
      <alignment horizontal="justify"/>
    </xf>
    <xf numFmtId="37" fontId="24" fillId="0" borderId="0" xfId="0" applyNumberFormat="1" applyFont="1" applyFill="1" applyBorder="1" applyAlignment="1">
      <alignment horizontal="center"/>
    </xf>
    <xf numFmtId="171" fontId="19" fillId="0" borderId="0" xfId="15" applyFont="1" applyFill="1" applyBorder="1" applyAlignment="1">
      <alignment/>
    </xf>
    <xf numFmtId="171" fontId="5" fillId="0" borderId="1" xfId="15" applyFont="1" applyFill="1" applyBorder="1" applyAlignment="1">
      <alignment horizontal="right"/>
    </xf>
    <xf numFmtId="183" fontId="19" fillId="0" borderId="0" xfId="15" applyNumberFormat="1" applyFont="1" applyFill="1" applyBorder="1" applyAlignment="1">
      <alignment/>
    </xf>
    <xf numFmtId="171" fontId="17" fillId="0" borderId="0" xfId="15" applyFont="1" applyFill="1" applyBorder="1" applyAlignment="1">
      <alignment/>
    </xf>
    <xf numFmtId="171" fontId="5" fillId="0" borderId="0" xfId="15" applyFont="1" applyFill="1" applyBorder="1" applyAlignment="1">
      <alignment/>
    </xf>
    <xf numFmtId="171" fontId="20" fillId="0" borderId="1" xfId="15" applyFont="1" applyFill="1" applyBorder="1" applyAlignment="1">
      <alignment/>
    </xf>
    <xf numFmtId="171" fontId="17" fillId="0" borderId="1" xfId="15" applyFont="1" applyFill="1" applyBorder="1" applyAlignment="1">
      <alignment/>
    </xf>
    <xf numFmtId="183" fontId="25" fillId="0" borderId="1" xfId="15" applyNumberFormat="1" applyFont="1" applyFill="1" applyBorder="1" applyAlignment="1">
      <alignment horizontal="right"/>
    </xf>
    <xf numFmtId="183" fontId="5" fillId="0" borderId="2" xfId="15" applyNumberFormat="1" applyFont="1" applyFill="1" applyBorder="1" applyAlignment="1">
      <alignment horizontal="right"/>
    </xf>
    <xf numFmtId="183" fontId="4" fillId="0" borderId="0" xfId="15" applyNumberFormat="1" applyFont="1" applyFill="1" applyAlignment="1">
      <alignment/>
    </xf>
    <xf numFmtId="183" fontId="0" fillId="0" borderId="0" xfId="15" applyNumberFormat="1" applyFill="1" applyAlignment="1">
      <alignment/>
    </xf>
    <xf numFmtId="183" fontId="5" fillId="0" borderId="0" xfId="15" applyNumberFormat="1" applyFont="1" applyFill="1" applyBorder="1" applyAlignment="1">
      <alignment horizontal="right"/>
    </xf>
    <xf numFmtId="183" fontId="17" fillId="0" borderId="2" xfId="15" applyNumberFormat="1" applyFont="1" applyFill="1" applyBorder="1" applyAlignment="1">
      <alignment/>
    </xf>
    <xf numFmtId="183" fontId="19" fillId="0" borderId="2" xfId="15" applyNumberFormat="1" applyFont="1" applyFill="1" applyBorder="1" applyAlignment="1">
      <alignment/>
    </xf>
    <xf numFmtId="183" fontId="5" fillId="0" borderId="2" xfId="15" applyNumberFormat="1" applyFont="1" applyFill="1" applyBorder="1" applyAlignment="1">
      <alignment/>
    </xf>
    <xf numFmtId="183" fontId="20" fillId="0" borderId="2" xfId="15" applyNumberFormat="1" applyFont="1" applyFill="1" applyBorder="1" applyAlignment="1">
      <alignment/>
    </xf>
    <xf numFmtId="183" fontId="17" fillId="0" borderId="0" xfId="15" applyNumberFormat="1" applyFont="1" applyFill="1" applyBorder="1" applyAlignment="1">
      <alignment vertical="center"/>
    </xf>
    <xf numFmtId="183" fontId="5" fillId="0" borderId="0" xfId="15" applyNumberFormat="1" applyFont="1" applyFill="1" applyAlignment="1">
      <alignment vertical="center"/>
    </xf>
    <xf numFmtId="183" fontId="17" fillId="0" borderId="0" xfId="15" applyNumberFormat="1" applyFont="1" applyFill="1" applyAlignment="1">
      <alignment vertical="center"/>
    </xf>
    <xf numFmtId="183" fontId="19" fillId="0" borderId="0" xfId="15" applyNumberFormat="1" applyFont="1" applyFill="1" applyAlignment="1">
      <alignment vertical="center"/>
    </xf>
    <xf numFmtId="183" fontId="5" fillId="0" borderId="5" xfId="15" applyNumberFormat="1" applyFont="1" applyFill="1" applyBorder="1" applyAlignment="1">
      <alignment/>
    </xf>
    <xf numFmtId="183" fontId="17" fillId="0" borderId="5" xfId="15" applyNumberFormat="1" applyFont="1" applyFill="1" applyBorder="1" applyAlignment="1">
      <alignment/>
    </xf>
    <xf numFmtId="183" fontId="19" fillId="0" borderId="5" xfId="15" applyNumberFormat="1" applyFont="1" applyFill="1" applyBorder="1" applyAlignment="1">
      <alignment/>
    </xf>
    <xf numFmtId="183" fontId="5" fillId="0" borderId="5" xfId="15" applyNumberFormat="1" applyFont="1" applyFill="1" applyBorder="1" applyAlignment="1">
      <alignment vertical="center"/>
    </xf>
    <xf numFmtId="183" fontId="17" fillId="0" borderId="5" xfId="15" applyNumberFormat="1" applyFont="1" applyFill="1" applyBorder="1" applyAlignment="1">
      <alignment vertical="center"/>
    </xf>
    <xf numFmtId="183" fontId="19" fillId="0" borderId="5" xfId="15" applyNumberFormat="1" applyFont="1" applyFill="1" applyBorder="1" applyAlignment="1">
      <alignment vertical="center"/>
    </xf>
    <xf numFmtId="183" fontId="21" fillId="0" borderId="5" xfId="15" applyNumberFormat="1" applyFont="1" applyFill="1" applyBorder="1" applyAlignment="1">
      <alignment vertical="center"/>
    </xf>
    <xf numFmtId="183" fontId="30" fillId="0" borderId="0" xfId="15" applyNumberFormat="1" applyFont="1" applyFill="1" applyBorder="1" applyAlignment="1">
      <alignment/>
    </xf>
    <xf numFmtId="183" fontId="21" fillId="0" borderId="0" xfId="15" applyNumberFormat="1" applyFont="1" applyFill="1" applyAlignment="1">
      <alignment/>
    </xf>
    <xf numFmtId="183" fontId="17" fillId="0" borderId="0" xfId="15" applyNumberFormat="1" applyFont="1" applyFill="1" applyAlignment="1">
      <alignment/>
    </xf>
    <xf numFmtId="183" fontId="20" fillId="0" borderId="0" xfId="15" applyNumberFormat="1" applyFont="1" applyFill="1" applyAlignment="1">
      <alignment/>
    </xf>
    <xf numFmtId="183" fontId="7" fillId="0" borderId="0" xfId="15" applyNumberFormat="1" applyFont="1" applyFill="1" applyAlignment="1">
      <alignment/>
    </xf>
    <xf numFmtId="183" fontId="4" fillId="0" borderId="0" xfId="15" applyNumberFormat="1" applyFont="1" applyFill="1" applyBorder="1" applyAlignment="1">
      <alignment/>
    </xf>
    <xf numFmtId="183" fontId="0" fillId="0" borderId="0" xfId="15" applyNumberFormat="1" applyFont="1" applyFill="1" applyAlignment="1">
      <alignment/>
    </xf>
    <xf numFmtId="183" fontId="19" fillId="0" borderId="0" xfId="15" applyNumberFormat="1" applyFont="1" applyFill="1" applyBorder="1" applyAlignment="1">
      <alignment horizontal="right"/>
    </xf>
    <xf numFmtId="183" fontId="21" fillId="0" borderId="2" xfId="15" applyNumberFormat="1" applyFont="1" applyFill="1" applyBorder="1" applyAlignment="1">
      <alignment/>
    </xf>
    <xf numFmtId="183" fontId="11" fillId="0" borderId="0" xfId="15" applyNumberFormat="1" applyFont="1" applyFill="1" applyBorder="1" applyAlignment="1">
      <alignment/>
    </xf>
    <xf numFmtId="183" fontId="19" fillId="0" borderId="2" xfId="15" applyNumberFormat="1" applyFont="1" applyFill="1" applyBorder="1" applyAlignment="1">
      <alignment horizontal="right"/>
    </xf>
    <xf numFmtId="183" fontId="21" fillId="0" borderId="0" xfId="15" applyNumberFormat="1" applyFont="1" applyFill="1" applyAlignment="1" quotePrefix="1">
      <alignment horizontal="right"/>
    </xf>
    <xf numFmtId="183" fontId="19" fillId="0" borderId="4" xfId="15" applyNumberFormat="1" applyFont="1" applyFill="1" applyBorder="1" applyAlignment="1">
      <alignment horizontal="right" vertical="center"/>
    </xf>
    <xf numFmtId="183" fontId="22" fillId="0" borderId="0" xfId="15" applyNumberFormat="1" applyFont="1" applyFill="1" applyAlignment="1">
      <alignment horizontal="right"/>
    </xf>
    <xf numFmtId="183" fontId="19" fillId="0" borderId="5" xfId="15" applyNumberFormat="1" applyFont="1" applyFill="1" applyBorder="1" applyAlignment="1">
      <alignment horizontal="right" vertical="center"/>
    </xf>
    <xf numFmtId="183" fontId="19" fillId="0" borderId="0" xfId="15" applyNumberFormat="1" applyFont="1" applyFill="1" applyBorder="1" applyAlignment="1">
      <alignment horizontal="right" vertical="center"/>
    </xf>
    <xf numFmtId="183" fontId="20" fillId="0" borderId="0" xfId="15" applyNumberFormat="1" applyFont="1" applyFill="1" applyBorder="1" applyAlignment="1">
      <alignment horizontal="right"/>
    </xf>
    <xf numFmtId="183" fontId="22" fillId="0" borderId="0" xfId="15" applyNumberFormat="1" applyFont="1" applyFill="1" applyBorder="1" applyAlignment="1">
      <alignment horizontal="right"/>
    </xf>
    <xf numFmtId="183" fontId="5" fillId="0" borderId="1" xfId="0" applyNumberFormat="1" applyFont="1" applyFill="1" applyBorder="1" applyAlignment="1">
      <alignment/>
    </xf>
    <xf numFmtId="37" fontId="17" fillId="0" borderId="0" xfId="0" applyNumberFormat="1" applyFont="1" applyFill="1" applyBorder="1" applyAlignment="1">
      <alignment horizontal="center" vertical="center"/>
    </xf>
    <xf numFmtId="183" fontId="5" fillId="0" borderId="3" xfId="0" applyNumberFormat="1" applyFont="1" applyFill="1" applyBorder="1" applyAlignment="1">
      <alignment vertical="center"/>
    </xf>
    <xf numFmtId="183" fontId="5" fillId="0" borderId="0" xfId="0" applyNumberFormat="1" applyFont="1" applyFill="1" applyBorder="1" applyAlignment="1">
      <alignment vertical="center"/>
    </xf>
    <xf numFmtId="37" fontId="17" fillId="0" borderId="0" xfId="0" applyNumberFormat="1" applyFont="1" applyFill="1" applyBorder="1" applyAlignment="1">
      <alignment horizontal="left" vertical="center"/>
    </xf>
    <xf numFmtId="37" fontId="11" fillId="0" borderId="0" xfId="0" applyNumberFormat="1" applyFont="1" applyFill="1" applyBorder="1" applyAlignment="1">
      <alignment/>
    </xf>
    <xf numFmtId="171" fontId="24" fillId="0" borderId="0" xfId="15" applyFont="1" applyFill="1" applyBorder="1" applyAlignment="1" quotePrefix="1">
      <alignment horizontal="right"/>
    </xf>
    <xf numFmtId="171" fontId="24" fillId="0" borderId="0" xfId="15" applyFont="1" applyFill="1" applyBorder="1" applyAlignment="1">
      <alignment horizontal="right"/>
    </xf>
    <xf numFmtId="171" fontId="24" fillId="0" borderId="0" xfId="15" applyFont="1" applyFill="1" applyBorder="1" applyAlignment="1">
      <alignment horizontal="center"/>
    </xf>
    <xf numFmtId="171" fontId="24" fillId="0" borderId="0" xfId="15" applyFont="1" applyFill="1" applyAlignment="1">
      <alignment horizontal="center"/>
    </xf>
    <xf numFmtId="171" fontId="5" fillId="0" borderId="2" xfId="15" applyFont="1" applyFill="1" applyBorder="1" applyAlignment="1" quotePrefix="1">
      <alignment horizontal="right"/>
    </xf>
    <xf numFmtId="183" fontId="5" fillId="0" borderId="0" xfId="15" applyNumberFormat="1" applyFont="1" applyFill="1" applyBorder="1" applyAlignment="1">
      <alignment vertical="center"/>
    </xf>
    <xf numFmtId="183" fontId="5" fillId="0" borderId="2" xfId="15" applyNumberFormat="1" applyFont="1" applyFill="1" applyBorder="1" applyAlignment="1">
      <alignment vertical="center"/>
    </xf>
    <xf numFmtId="183" fontId="5" fillId="0" borderId="0" xfId="15" applyNumberFormat="1" applyFont="1" applyFill="1" applyBorder="1" applyAlignment="1" quotePrefix="1">
      <alignment horizontal="right"/>
    </xf>
    <xf numFmtId="183" fontId="17" fillId="0" borderId="2" xfId="15" applyNumberFormat="1" applyFont="1" applyFill="1" applyBorder="1" applyAlignment="1">
      <alignment vertical="center"/>
    </xf>
    <xf numFmtId="183" fontId="19" fillId="0" borderId="2" xfId="15" applyNumberFormat="1" applyFont="1" applyFill="1" applyBorder="1" applyAlignment="1">
      <alignment vertical="center"/>
    </xf>
    <xf numFmtId="183" fontId="5" fillId="0" borderId="2" xfId="15" applyNumberFormat="1" applyFont="1" applyFill="1" applyBorder="1" applyAlignment="1">
      <alignment horizontal="right" vertical="center"/>
    </xf>
    <xf numFmtId="183" fontId="17" fillId="0" borderId="4" xfId="15" applyNumberFormat="1" applyFont="1" applyFill="1" applyBorder="1" applyAlignment="1">
      <alignment vertical="center"/>
    </xf>
    <xf numFmtId="171" fontId="21" fillId="0" borderId="1" xfId="15" applyNumberFormat="1" applyFont="1" applyFill="1" applyBorder="1" applyAlignment="1">
      <alignment horizontal="right" vertical="center"/>
    </xf>
    <xf numFmtId="171" fontId="21" fillId="0" borderId="0" xfId="15" applyFont="1" applyFill="1" applyBorder="1" applyAlignment="1" quotePrefix="1">
      <alignment horizontal="right"/>
    </xf>
    <xf numFmtId="171" fontId="21" fillId="0" borderId="0" xfId="15" applyFont="1" applyFill="1" applyAlignment="1">
      <alignment horizontal="center"/>
    </xf>
    <xf numFmtId="183" fontId="17" fillId="0" borderId="0" xfId="15" applyNumberFormat="1" applyFont="1" applyFill="1" applyBorder="1" applyAlignment="1">
      <alignment horizontal="right" vertical="center"/>
    </xf>
    <xf numFmtId="183" fontId="19" fillId="0" borderId="3" xfId="15" applyNumberFormat="1" applyFont="1" applyFill="1" applyBorder="1" applyAlignment="1">
      <alignment vertical="center"/>
    </xf>
    <xf numFmtId="49" fontId="12" fillId="0" borderId="0" xfId="22" applyNumberFormat="1" applyFont="1" applyFill="1" applyAlignment="1">
      <alignment horizontal="center"/>
      <protection/>
    </xf>
    <xf numFmtId="37" fontId="13" fillId="0" borderId="0" xfId="0" applyNumberFormat="1" applyFont="1" applyFill="1" applyAlignment="1">
      <alignment horizontal="justify" vertical="top" wrapText="1"/>
    </xf>
    <xf numFmtId="2" fontId="11" fillId="0" borderId="0" xfId="22" applyNumberFormat="1" applyFont="1" applyFill="1" applyBorder="1" applyAlignment="1">
      <alignment vertical="top"/>
      <protection/>
    </xf>
    <xf numFmtId="37" fontId="12" fillId="0" borderId="0" xfId="0" applyNumberFormat="1" applyFont="1" applyFill="1" applyAlignment="1">
      <alignment horizontal="right" wrapText="1"/>
    </xf>
    <xf numFmtId="183" fontId="34" fillId="0" borderId="0" xfId="15" applyNumberFormat="1" applyFont="1" applyFill="1" applyAlignment="1">
      <alignment/>
    </xf>
    <xf numFmtId="2" fontId="11" fillId="0" borderId="0" xfId="22" applyNumberFormat="1" applyFont="1" applyFill="1">
      <alignment/>
      <protection/>
    </xf>
    <xf numFmtId="183" fontId="12" fillId="0" borderId="1" xfId="15" applyNumberFormat="1" applyFont="1" applyFill="1" applyBorder="1" applyAlignment="1">
      <alignment horizontal="right" wrapText="1"/>
    </xf>
    <xf numFmtId="1" fontId="11" fillId="0" borderId="0" xfId="22" applyNumberFormat="1" applyFont="1" applyFill="1">
      <alignment/>
      <protection/>
    </xf>
    <xf numFmtId="2" fontId="17" fillId="0" borderId="0" xfId="22" applyNumberFormat="1" applyFont="1" applyFill="1">
      <alignment/>
      <protection/>
    </xf>
    <xf numFmtId="1" fontId="17" fillId="0" borderId="0" xfId="22" applyNumberFormat="1" applyFont="1" applyFill="1">
      <alignment/>
      <protection/>
    </xf>
    <xf numFmtId="49" fontId="21" fillId="0" borderId="0" xfId="22" applyNumberFormat="1" applyFont="1" applyFill="1" applyAlignment="1">
      <alignment horizontal="left"/>
      <protection/>
    </xf>
    <xf numFmtId="1" fontId="17" fillId="0" borderId="0" xfId="22" applyNumberFormat="1" applyFont="1" applyFill="1" applyAlignment="1" applyProtection="1">
      <alignment horizontal="left"/>
      <protection locked="0"/>
    </xf>
    <xf numFmtId="1" fontId="21" fillId="0" borderId="0" xfId="22" applyNumberFormat="1" applyFont="1" applyFill="1" applyBorder="1" applyAlignment="1" applyProtection="1">
      <alignment horizontal="left"/>
      <protection locked="0"/>
    </xf>
    <xf numFmtId="187" fontId="17" fillId="0" borderId="0" xfId="22" applyNumberFormat="1" applyFont="1" applyFill="1" applyBorder="1" applyAlignment="1" applyProtection="1">
      <alignment/>
      <protection locked="0"/>
    </xf>
    <xf numFmtId="187" fontId="17" fillId="0" borderId="0" xfId="22" applyNumberFormat="1" applyFont="1" applyFill="1" applyAlignment="1" applyProtection="1">
      <alignment/>
      <protection locked="0"/>
    </xf>
    <xf numFmtId="1" fontId="21" fillId="0" borderId="0" xfId="22" applyNumberFormat="1" applyFont="1" applyFill="1" applyBorder="1" applyAlignment="1" applyProtection="1">
      <alignment/>
      <protection locked="0"/>
    </xf>
    <xf numFmtId="37" fontId="21" fillId="0" borderId="0" xfId="0" applyNumberFormat="1" applyFont="1" applyFill="1" applyAlignment="1">
      <alignment horizontal="left"/>
    </xf>
    <xf numFmtId="49" fontId="21" fillId="0" borderId="0" xfId="22" applyNumberFormat="1" applyFont="1" applyFill="1" applyAlignment="1">
      <alignment horizontal="center"/>
      <protection/>
    </xf>
    <xf numFmtId="187" fontId="17" fillId="0" borderId="0" xfId="22" applyNumberFormat="1" applyFont="1" applyFill="1" applyBorder="1" applyProtection="1">
      <alignment/>
      <protection locked="0"/>
    </xf>
    <xf numFmtId="187" fontId="17" fillId="0" borderId="0" xfId="22" applyNumberFormat="1" applyFont="1" applyFill="1" applyProtection="1">
      <alignment/>
      <protection locked="0"/>
    </xf>
    <xf numFmtId="1" fontId="21" fillId="0" borderId="0" xfId="22" applyNumberFormat="1" applyFont="1" applyFill="1" applyBorder="1" applyProtection="1">
      <alignment/>
      <protection locked="0"/>
    </xf>
    <xf numFmtId="49" fontId="21" fillId="0" borderId="0" xfId="22" applyNumberFormat="1" applyFont="1" applyFill="1" applyBorder="1" applyAlignment="1">
      <alignment horizontal="center"/>
      <protection/>
    </xf>
    <xf numFmtId="0" fontId="17" fillId="0" borderId="0" xfId="22" applyFont="1" applyFill="1" applyBorder="1">
      <alignment/>
      <protection/>
    </xf>
    <xf numFmtId="2" fontId="21" fillId="0" borderId="0" xfId="22" applyNumberFormat="1" applyFont="1" applyFill="1" applyBorder="1">
      <alignment/>
      <protection/>
    </xf>
    <xf numFmtId="1" fontId="21" fillId="0" borderId="0" xfId="22" applyNumberFormat="1" applyFont="1" applyFill="1" applyBorder="1">
      <alignment/>
      <protection/>
    </xf>
    <xf numFmtId="1" fontId="17" fillId="0" borderId="0" xfId="22" applyNumberFormat="1" applyFont="1" applyFill="1" applyBorder="1" applyProtection="1">
      <alignment/>
      <protection locked="0"/>
    </xf>
    <xf numFmtId="187" fontId="21" fillId="0" borderId="0" xfId="22" applyNumberFormat="1" applyFont="1" applyFill="1" applyBorder="1" applyProtection="1">
      <alignment/>
      <protection locked="0"/>
    </xf>
    <xf numFmtId="49" fontId="21" fillId="0" borderId="0" xfId="22" applyNumberFormat="1" applyFont="1" applyFill="1" applyBorder="1" applyAlignment="1">
      <alignment horizontal="left"/>
      <protection/>
    </xf>
    <xf numFmtId="1" fontId="21" fillId="0" borderId="0" xfId="22" applyNumberFormat="1" applyFont="1" applyFill="1" applyBorder="1" applyAlignment="1" applyProtection="1">
      <alignment horizontal="left"/>
      <protection locked="0"/>
    </xf>
    <xf numFmtId="49" fontId="21" fillId="0" borderId="0" xfId="22" applyNumberFormat="1" applyFont="1" applyFill="1" applyBorder="1" applyAlignment="1" quotePrefix="1">
      <alignment horizontal="center"/>
      <protection/>
    </xf>
    <xf numFmtId="37" fontId="20" fillId="0" borderId="0" xfId="0" applyNumberFormat="1" applyFont="1" applyFill="1" applyAlignment="1">
      <alignment horizontal="justify" vertical="top" wrapText="1"/>
    </xf>
    <xf numFmtId="2" fontId="21" fillId="0" borderId="0" xfId="22" applyNumberFormat="1" applyFont="1" applyFill="1" applyBorder="1" applyAlignment="1">
      <alignment horizontal="center"/>
      <protection/>
    </xf>
    <xf numFmtId="2" fontId="17" fillId="0" borderId="0" xfId="22" applyNumberFormat="1" applyFont="1" applyFill="1" applyBorder="1">
      <alignment/>
      <protection/>
    </xf>
    <xf numFmtId="1" fontId="17" fillId="0" borderId="0" xfId="22" applyNumberFormat="1" applyFont="1" applyFill="1" applyBorder="1">
      <alignment/>
      <protection/>
    </xf>
    <xf numFmtId="1" fontId="17" fillId="0" borderId="0" xfId="22" applyNumberFormat="1" applyFont="1" applyFill="1" applyBorder="1" applyAlignment="1" applyProtection="1">
      <alignment horizontal="justify" vertical="top" wrapText="1"/>
      <protection locked="0"/>
    </xf>
    <xf numFmtId="171" fontId="21" fillId="0" borderId="0" xfId="15" applyFont="1" applyFill="1" applyBorder="1" applyAlignment="1" applyProtection="1" quotePrefix="1">
      <alignment horizontal="right" vertical="top" wrapText="1"/>
      <protection locked="0"/>
    </xf>
    <xf numFmtId="1" fontId="21" fillId="0" borderId="0" xfId="22" applyNumberFormat="1" applyFont="1" applyFill="1" applyBorder="1" applyAlignment="1" applyProtection="1">
      <alignment horizontal="right" wrapText="1"/>
      <protection locked="0"/>
    </xf>
    <xf numFmtId="2" fontId="17" fillId="0" borderId="0" xfId="22" applyNumberFormat="1" applyFont="1" applyFill="1" applyBorder="1">
      <alignment/>
      <protection/>
    </xf>
    <xf numFmtId="183" fontId="17" fillId="0" borderId="0" xfId="15" applyNumberFormat="1" applyFont="1" applyFill="1" applyBorder="1" applyAlignment="1" applyProtection="1">
      <alignment horizontal="justify" vertical="top" wrapText="1"/>
      <protection locked="0"/>
    </xf>
    <xf numFmtId="183" fontId="17" fillId="0" borderId="1" xfId="15" applyNumberFormat="1" applyFont="1" applyFill="1" applyBorder="1" applyAlignment="1" applyProtection="1">
      <alignment horizontal="justify" vertical="top" wrapText="1"/>
      <protection locked="0"/>
    </xf>
    <xf numFmtId="1" fontId="17" fillId="0" borderId="0" xfId="22" applyNumberFormat="1" applyFont="1" applyFill="1" applyBorder="1" applyAlignment="1" applyProtection="1">
      <alignment horizontal="left"/>
      <protection locked="0"/>
    </xf>
    <xf numFmtId="186" fontId="21" fillId="0" borderId="0" xfId="22" applyNumberFormat="1" applyFont="1" applyFill="1" applyBorder="1" applyAlignment="1">
      <alignment horizontal="right"/>
      <protection/>
    </xf>
    <xf numFmtId="49" fontId="17" fillId="0" borderId="0" xfId="22" applyNumberFormat="1" applyFont="1" applyFill="1" applyBorder="1" applyAlignment="1">
      <alignment horizontal="center"/>
      <protection/>
    </xf>
    <xf numFmtId="186" fontId="21" fillId="0" borderId="0" xfId="22" applyNumberFormat="1" applyFont="1" applyFill="1" applyBorder="1" applyAlignment="1" applyProtection="1">
      <alignment horizontal="right"/>
      <protection locked="0"/>
    </xf>
    <xf numFmtId="186" fontId="17" fillId="0" borderId="0" xfId="22" applyNumberFormat="1" applyFont="1" applyFill="1" applyBorder="1" applyAlignment="1" applyProtection="1">
      <alignment horizontal="right"/>
      <protection locked="0"/>
    </xf>
    <xf numFmtId="2" fontId="17" fillId="0" borderId="0" xfId="22" applyNumberFormat="1" applyFont="1" applyFill="1" applyBorder="1" applyAlignment="1">
      <alignment vertical="top"/>
      <protection/>
    </xf>
    <xf numFmtId="49" fontId="17" fillId="0" borderId="0" xfId="22" applyNumberFormat="1" applyFont="1" applyFill="1" applyBorder="1" applyAlignment="1">
      <alignment horizontal="center" vertical="top"/>
      <protection/>
    </xf>
    <xf numFmtId="1" fontId="17" fillId="0" borderId="0" xfId="22" applyNumberFormat="1" applyFont="1" applyFill="1" applyBorder="1" applyAlignment="1" applyProtection="1">
      <alignment/>
      <protection locked="0"/>
    </xf>
    <xf numFmtId="37" fontId="20" fillId="0" borderId="0" xfId="0" applyNumberFormat="1" applyFont="1" applyFill="1" applyAlignment="1">
      <alignment/>
    </xf>
    <xf numFmtId="183" fontId="17" fillId="0" borderId="0" xfId="15" applyNumberFormat="1" applyFont="1" applyFill="1" applyAlignment="1">
      <alignment horizontal="right"/>
    </xf>
    <xf numFmtId="1" fontId="21" fillId="0" borderId="0" xfId="22" applyNumberFormat="1" applyFont="1" applyFill="1" applyProtection="1">
      <alignment/>
      <protection locked="0"/>
    </xf>
    <xf numFmtId="1" fontId="17" fillId="0" borderId="0" xfId="22" applyNumberFormat="1" applyFont="1" applyFill="1" applyProtection="1">
      <alignment/>
      <protection locked="0"/>
    </xf>
    <xf numFmtId="186" fontId="17" fillId="0" borderId="0" xfId="22" applyNumberFormat="1" applyFont="1" applyFill="1" applyAlignment="1" applyProtection="1">
      <alignment horizontal="right"/>
      <protection locked="0"/>
    </xf>
    <xf numFmtId="49" fontId="21" fillId="0" borderId="0" xfId="22" applyNumberFormat="1" applyFont="1" applyFill="1" applyAlignment="1">
      <alignment horizontal="center" vertical="center"/>
      <protection/>
    </xf>
    <xf numFmtId="2" fontId="17" fillId="0" borderId="0" xfId="22" applyNumberFormat="1" applyFont="1" applyFill="1" applyAlignment="1">
      <alignment vertical="center"/>
      <protection/>
    </xf>
    <xf numFmtId="1" fontId="17" fillId="0" borderId="0" xfId="22" applyNumberFormat="1" applyFont="1" applyFill="1" applyAlignment="1">
      <alignment vertical="center"/>
      <protection/>
    </xf>
    <xf numFmtId="2" fontId="17" fillId="0" borderId="0" xfId="22" applyNumberFormat="1" applyFont="1" applyFill="1">
      <alignment/>
      <protection/>
    </xf>
    <xf numFmtId="183" fontId="21" fillId="0" borderId="0" xfId="15" applyNumberFormat="1" applyFont="1" applyFill="1" applyAlignment="1" quotePrefix="1">
      <alignment/>
    </xf>
    <xf numFmtId="183" fontId="21" fillId="0" borderId="6" xfId="15" applyNumberFormat="1" applyFont="1" applyFill="1" applyBorder="1" applyAlignment="1">
      <alignment horizontal="right" wrapText="1"/>
    </xf>
    <xf numFmtId="183" fontId="21" fillId="0" borderId="0" xfId="15" applyNumberFormat="1" applyFont="1" applyFill="1" applyAlignment="1">
      <alignment horizontal="center" wrapText="1"/>
    </xf>
    <xf numFmtId="183" fontId="21" fillId="0" borderId="0" xfId="15" applyNumberFormat="1" applyFont="1" applyFill="1" applyAlignment="1">
      <alignment horizontal="center"/>
    </xf>
    <xf numFmtId="49" fontId="17" fillId="0" borderId="0" xfId="22" applyNumberFormat="1" applyFont="1" applyFill="1" applyAlignment="1">
      <alignment horizontal="center"/>
      <protection/>
    </xf>
    <xf numFmtId="1" fontId="17" fillId="0" borderId="0" xfId="22" applyNumberFormat="1" applyFont="1" applyFill="1">
      <alignment/>
      <protection/>
    </xf>
    <xf numFmtId="184" fontId="17" fillId="0" borderId="0" xfId="15" applyNumberFormat="1" applyFont="1" applyFill="1" applyAlignment="1">
      <alignment/>
    </xf>
    <xf numFmtId="183" fontId="17" fillId="0" borderId="0" xfId="15" applyNumberFormat="1" applyFont="1" applyAlignment="1">
      <alignment/>
    </xf>
    <xf numFmtId="183" fontId="17" fillId="0" borderId="3" xfId="15" applyNumberFormat="1" applyFont="1" applyFill="1" applyBorder="1" applyAlignment="1">
      <alignment vertical="center"/>
    </xf>
    <xf numFmtId="37" fontId="35" fillId="0" borderId="0" xfId="0" applyNumberFormat="1" applyFont="1" applyFill="1" applyAlignment="1">
      <alignment vertical="center"/>
    </xf>
    <xf numFmtId="37" fontId="21" fillId="0" borderId="0" xfId="0" applyNumberFormat="1" applyFont="1" applyFill="1" applyBorder="1" applyAlignment="1">
      <alignment vertical="center"/>
    </xf>
    <xf numFmtId="37" fontId="39" fillId="0" borderId="0" xfId="0" applyNumberFormat="1" applyFont="1" applyFill="1" applyAlignment="1">
      <alignment horizontal="justify" vertical="top" wrapText="1"/>
    </xf>
    <xf numFmtId="183" fontId="17" fillId="0" borderId="2" xfId="0" applyNumberFormat="1" applyFont="1" applyFill="1" applyBorder="1" applyAlignment="1">
      <alignment vertical="center"/>
    </xf>
    <xf numFmtId="183" fontId="21" fillId="0" borderId="0" xfId="15" applyNumberFormat="1" applyFont="1" applyFill="1" applyAlignment="1">
      <alignment vertical="center"/>
    </xf>
    <xf numFmtId="183" fontId="17" fillId="0" borderId="0" xfId="0" applyNumberFormat="1" applyFont="1" applyFill="1" applyBorder="1" applyAlignment="1">
      <alignment vertical="center"/>
    </xf>
    <xf numFmtId="183" fontId="21" fillId="0" borderId="0" xfId="15" applyNumberFormat="1" applyFont="1" applyFill="1" applyBorder="1" applyAlignment="1">
      <alignment vertical="center"/>
    </xf>
    <xf numFmtId="183" fontId="21" fillId="0" borderId="6" xfId="15" applyNumberFormat="1" applyFont="1" applyFill="1" applyBorder="1" applyAlignment="1" quotePrefix="1">
      <alignment horizontal="right" wrapText="1"/>
    </xf>
    <xf numFmtId="37" fontId="20" fillId="0" borderId="0" xfId="0" applyNumberFormat="1" applyFont="1" applyFill="1" applyAlignment="1">
      <alignment vertical="center"/>
    </xf>
    <xf numFmtId="37" fontId="17" fillId="0" borderId="0" xfId="0" applyNumberFormat="1" applyFont="1" applyFill="1" applyBorder="1" applyAlignment="1">
      <alignment horizontal="justify" vertical="top" wrapText="1"/>
    </xf>
    <xf numFmtId="37" fontId="17" fillId="0" borderId="0" xfId="0" applyNumberFormat="1" applyFont="1" applyFill="1" applyAlignment="1">
      <alignment horizontal="justify" vertical="top" wrapText="1"/>
    </xf>
    <xf numFmtId="186" fontId="17" fillId="0" borderId="0" xfId="22" applyNumberFormat="1" applyFont="1" applyFill="1" applyBorder="1" applyAlignment="1">
      <alignment horizontal="right"/>
      <protection/>
    </xf>
    <xf numFmtId="37" fontId="21" fillId="0" borderId="0" xfId="15" applyNumberFormat="1" applyFont="1" applyFill="1" applyBorder="1" applyAlignment="1" applyProtection="1">
      <alignment horizontal="right"/>
      <protection locked="0"/>
    </xf>
    <xf numFmtId="37" fontId="17" fillId="0" borderId="0" xfId="22" applyNumberFormat="1" applyFont="1" applyFill="1" applyBorder="1" applyAlignment="1" applyProtection="1">
      <alignment horizontal="right"/>
      <protection locked="0"/>
    </xf>
    <xf numFmtId="37" fontId="17" fillId="0" borderId="0" xfId="22" applyNumberFormat="1" applyFont="1" applyFill="1" applyBorder="1">
      <alignment/>
      <protection/>
    </xf>
    <xf numFmtId="2" fontId="17" fillId="0" borderId="0" xfId="22" applyNumberFormat="1" applyFont="1" applyFill="1" applyBorder="1" applyAlignment="1">
      <alignment/>
      <protection/>
    </xf>
    <xf numFmtId="1" fontId="17" fillId="0" borderId="0" xfId="22" applyNumberFormat="1" applyFont="1" applyFill="1" applyBorder="1" applyAlignment="1">
      <alignment/>
      <protection/>
    </xf>
    <xf numFmtId="37" fontId="17" fillId="0" borderId="0" xfId="22" applyNumberFormat="1" applyFont="1" applyFill="1" applyBorder="1" applyProtection="1">
      <alignment/>
      <protection locked="0"/>
    </xf>
    <xf numFmtId="186" fontId="17" fillId="0" borderId="0" xfId="22" applyNumberFormat="1" applyFont="1" applyFill="1" applyBorder="1" applyAlignment="1">
      <alignment horizontal="right"/>
      <protection/>
    </xf>
    <xf numFmtId="1" fontId="17" fillId="0" borderId="0" xfId="22" applyNumberFormat="1" applyFont="1" applyFill="1" applyBorder="1" applyAlignment="1" applyProtection="1">
      <alignment horizontal="left"/>
      <protection locked="0"/>
    </xf>
    <xf numFmtId="37" fontId="17" fillId="0" borderId="0" xfId="0" applyNumberFormat="1" applyFont="1" applyFill="1" applyBorder="1" applyAlignment="1">
      <alignment horizontal="right"/>
    </xf>
    <xf numFmtId="37" fontId="17" fillId="0" borderId="0" xfId="0" applyNumberFormat="1" applyFont="1" applyFill="1" applyBorder="1" applyAlignment="1">
      <alignment horizontal="center"/>
    </xf>
    <xf numFmtId="1" fontId="17" fillId="0" borderId="0" xfId="22" applyNumberFormat="1" applyFont="1" applyFill="1" applyBorder="1">
      <alignment/>
      <protection/>
    </xf>
    <xf numFmtId="1" fontId="36" fillId="0" borderId="0" xfId="22" applyNumberFormat="1" applyFont="1" applyFill="1" applyBorder="1" applyAlignment="1" applyProtection="1">
      <alignment horizontal="left"/>
      <protection locked="0"/>
    </xf>
    <xf numFmtId="183" fontId="17" fillId="0" borderId="0" xfId="15" applyNumberFormat="1" applyFont="1" applyFill="1" applyBorder="1" applyAlignment="1" quotePrefix="1">
      <alignment horizontal="right"/>
    </xf>
    <xf numFmtId="185" fontId="17" fillId="0" borderId="0" xfId="0" applyNumberFormat="1" applyFont="1" applyFill="1" applyBorder="1" applyAlignment="1" quotePrefix="1">
      <alignment horizontal="right"/>
    </xf>
    <xf numFmtId="185" fontId="17" fillId="0" borderId="0" xfId="0" applyNumberFormat="1" applyFont="1" applyFill="1" applyBorder="1" applyAlignment="1" quotePrefix="1">
      <alignment/>
    </xf>
    <xf numFmtId="49" fontId="17" fillId="0" borderId="0" xfId="22" applyNumberFormat="1" applyFont="1" applyFill="1" applyAlignment="1">
      <alignment horizontal="center" vertical="center"/>
      <protection/>
    </xf>
    <xf numFmtId="2" fontId="17" fillId="0" borderId="0" xfId="22" applyNumberFormat="1" applyFont="1" applyFill="1" applyAlignment="1">
      <alignment vertical="center"/>
      <protection/>
    </xf>
    <xf numFmtId="183" fontId="17" fillId="0" borderId="5" xfId="15" applyNumberFormat="1" applyFont="1" applyFill="1" applyBorder="1" applyAlignment="1" quotePrefix="1">
      <alignment horizontal="right"/>
    </xf>
    <xf numFmtId="2" fontId="17" fillId="0" borderId="0" xfId="22" applyNumberFormat="1" applyFont="1" applyFill="1" applyBorder="1" applyAlignment="1">
      <alignment vertical="center"/>
      <protection/>
    </xf>
    <xf numFmtId="1" fontId="17" fillId="0" borderId="0" xfId="22" applyNumberFormat="1" applyFont="1" applyFill="1" applyAlignment="1">
      <alignment vertical="center"/>
      <protection/>
    </xf>
    <xf numFmtId="169" fontId="17" fillId="0" borderId="0" xfId="22" applyNumberFormat="1" applyFont="1" applyFill="1" applyBorder="1">
      <alignment/>
      <protection/>
    </xf>
    <xf numFmtId="169" fontId="21" fillId="0" borderId="0" xfId="22" applyNumberFormat="1" applyFont="1" applyFill="1" applyBorder="1">
      <alignment/>
      <protection/>
    </xf>
    <xf numFmtId="37" fontId="17" fillId="0" borderId="0" xfId="0" applyNumberFormat="1" applyFont="1" applyFill="1" applyAlignment="1">
      <alignment vertical="top"/>
    </xf>
    <xf numFmtId="169" fontId="17" fillId="0" borderId="0" xfId="22" applyNumberFormat="1" applyFont="1" applyFill="1" applyBorder="1" applyAlignment="1">
      <alignment vertical="top"/>
      <protection/>
    </xf>
    <xf numFmtId="169" fontId="17" fillId="0" borderId="0" xfId="22" applyNumberFormat="1" applyFont="1" applyFill="1" applyAlignment="1">
      <alignment vertical="top"/>
      <protection/>
    </xf>
    <xf numFmtId="169" fontId="21" fillId="0" borderId="0" xfId="22" applyNumberFormat="1" applyFont="1" applyFill="1" applyBorder="1" applyAlignment="1">
      <alignment vertical="top"/>
      <protection/>
    </xf>
    <xf numFmtId="2" fontId="17" fillId="0" borderId="0" xfId="22" applyNumberFormat="1" applyFont="1" applyFill="1" applyAlignment="1">
      <alignment vertical="top"/>
      <protection/>
    </xf>
    <xf numFmtId="1" fontId="17" fillId="0" borderId="0" xfId="22" applyNumberFormat="1" applyFont="1" applyFill="1" applyAlignment="1">
      <alignment vertical="top"/>
      <protection/>
    </xf>
    <xf numFmtId="2" fontId="17" fillId="0" borderId="0" xfId="22" applyNumberFormat="1" applyFont="1">
      <alignment/>
      <protection/>
    </xf>
    <xf numFmtId="1" fontId="17" fillId="0" borderId="0" xfId="22" applyNumberFormat="1" applyFont="1">
      <alignment/>
      <protection/>
    </xf>
    <xf numFmtId="2" fontId="17" fillId="0" borderId="0" xfId="22" applyNumberFormat="1" applyFont="1" applyAlignment="1">
      <alignment horizontal="left"/>
      <protection/>
    </xf>
    <xf numFmtId="37" fontId="21" fillId="0" borderId="0" xfId="0" applyNumberFormat="1" applyFont="1" applyFill="1" applyBorder="1" applyAlignment="1">
      <alignment horizontal="center"/>
    </xf>
    <xf numFmtId="37" fontId="21" fillId="0" borderId="1" xfId="0" applyNumberFormat="1" applyFont="1" applyFill="1" applyBorder="1" applyAlignment="1">
      <alignment horizontal="right"/>
    </xf>
    <xf numFmtId="37" fontId="21" fillId="0" borderId="1" xfId="0" applyNumberFormat="1" applyFont="1" applyFill="1" applyBorder="1" applyAlignment="1">
      <alignment horizontal="center"/>
    </xf>
    <xf numFmtId="185" fontId="21" fillId="0" borderId="0" xfId="0" applyNumberFormat="1" applyFont="1" applyFill="1" applyBorder="1" applyAlignment="1" quotePrefix="1">
      <alignment/>
    </xf>
    <xf numFmtId="185" fontId="21" fillId="0" borderId="7" xfId="0" applyNumberFormat="1" applyFont="1" applyFill="1" applyBorder="1" applyAlignment="1" quotePrefix="1">
      <alignment horizontal="right"/>
    </xf>
    <xf numFmtId="185" fontId="21" fillId="0" borderId="7" xfId="0" applyNumberFormat="1" applyFont="1" applyFill="1" applyBorder="1" applyAlignment="1" quotePrefix="1">
      <alignment/>
    </xf>
    <xf numFmtId="1" fontId="17" fillId="0" borderId="0" xfId="0" applyNumberFormat="1" applyFont="1" applyFill="1" applyBorder="1" applyAlignment="1" applyProtection="1">
      <alignment horizontal="left"/>
      <protection locked="0"/>
    </xf>
    <xf numFmtId="1" fontId="21" fillId="0" borderId="0" xfId="22" applyNumberFormat="1" applyFont="1" applyFill="1" applyBorder="1" applyAlignment="1" applyProtection="1">
      <alignment horizontal="center"/>
      <protection locked="0"/>
    </xf>
    <xf numFmtId="1" fontId="21" fillId="0" borderId="2" xfId="22" applyNumberFormat="1" applyFont="1" applyFill="1" applyBorder="1" applyAlignment="1" applyProtection="1">
      <alignment horizontal="right"/>
      <protection locked="0"/>
    </xf>
    <xf numFmtId="37" fontId="17" fillId="0" borderId="0" xfId="0" applyFont="1" applyFill="1" applyAlignment="1">
      <alignment horizontal="justify" wrapText="1"/>
    </xf>
    <xf numFmtId="1" fontId="17" fillId="0" borderId="0" xfId="22" applyNumberFormat="1" applyFont="1" applyFill="1" applyBorder="1" applyAlignment="1" applyProtection="1">
      <alignment horizontal="center" vertical="top"/>
      <protection locked="0"/>
    </xf>
    <xf numFmtId="1" fontId="21" fillId="0" borderId="0" xfId="22" applyNumberFormat="1" applyFont="1" applyFill="1" applyBorder="1" applyAlignment="1" applyProtection="1">
      <alignment horizontal="right" vertical="top"/>
      <protection locked="0"/>
    </xf>
    <xf numFmtId="1" fontId="17" fillId="0" borderId="0" xfId="22" applyNumberFormat="1" applyFont="1" applyFill="1" applyBorder="1" applyAlignment="1" applyProtection="1" quotePrefix="1">
      <alignment horizontal="left"/>
      <protection locked="0"/>
    </xf>
    <xf numFmtId="37" fontId="17" fillId="0" borderId="0" xfId="22" applyNumberFormat="1" applyFont="1" applyFill="1" applyBorder="1" applyAlignment="1">
      <alignment horizontal="right"/>
      <protection/>
    </xf>
    <xf numFmtId="183" fontId="17" fillId="0" borderId="0" xfId="15" applyNumberFormat="1" applyFont="1" applyFill="1" applyBorder="1" applyAlignment="1">
      <alignment horizontal="right"/>
    </xf>
    <xf numFmtId="183" fontId="17" fillId="0" borderId="2" xfId="15" applyNumberFormat="1" applyFont="1" applyFill="1" applyBorder="1" applyAlignment="1">
      <alignment horizontal="right"/>
    </xf>
    <xf numFmtId="37" fontId="17" fillId="0" borderId="2" xfId="22" applyNumberFormat="1" applyFont="1" applyFill="1" applyBorder="1" applyAlignment="1" applyProtection="1">
      <alignment horizontal="right"/>
      <protection locked="0"/>
    </xf>
    <xf numFmtId="37" fontId="17" fillId="0" borderId="0" xfId="0" applyNumberFormat="1" applyFont="1" applyFill="1" applyBorder="1" applyAlignment="1" applyProtection="1">
      <alignment/>
      <protection locked="0"/>
    </xf>
    <xf numFmtId="183" fontId="17" fillId="0" borderId="5" xfId="15" applyNumberFormat="1" applyFont="1" applyFill="1" applyBorder="1" applyAlignment="1">
      <alignment horizontal="right"/>
    </xf>
    <xf numFmtId="37" fontId="17" fillId="0" borderId="5" xfId="22" applyNumberFormat="1" applyFont="1" applyFill="1" applyBorder="1" applyAlignment="1" applyProtection="1">
      <alignment horizontal="right"/>
      <protection locked="0"/>
    </xf>
    <xf numFmtId="37" fontId="17" fillId="0" borderId="0" xfId="22" applyNumberFormat="1" applyFont="1" applyFill="1" applyBorder="1" applyAlignment="1" applyProtection="1">
      <alignment horizontal="right"/>
      <protection locked="0"/>
    </xf>
    <xf numFmtId="1" fontId="17" fillId="0" borderId="0" xfId="22" applyNumberFormat="1" applyFont="1" applyBorder="1" applyAlignment="1" applyProtection="1">
      <alignment horizontal="left"/>
      <protection locked="0"/>
    </xf>
    <xf numFmtId="171" fontId="17" fillId="0" borderId="0" xfId="15" applyFont="1" applyFill="1" applyBorder="1" applyAlignment="1" applyProtection="1">
      <alignment horizontal="right"/>
      <protection locked="0"/>
    </xf>
    <xf numFmtId="1" fontId="21" fillId="0" borderId="0" xfId="22" applyNumberFormat="1" applyFont="1" applyFill="1" applyBorder="1" applyAlignment="1" applyProtection="1">
      <alignment horizontal="right"/>
      <protection locked="0"/>
    </xf>
    <xf numFmtId="183" fontId="17" fillId="0" borderId="0" xfId="15" applyNumberFormat="1" applyFont="1" applyFill="1" applyBorder="1" applyAlignment="1" applyProtection="1">
      <alignment horizontal="right"/>
      <protection locked="0"/>
    </xf>
    <xf numFmtId="169" fontId="17" fillId="0" borderId="0" xfId="22" applyNumberFormat="1" applyFont="1" applyBorder="1">
      <alignment/>
      <protection/>
    </xf>
    <xf numFmtId="169" fontId="17" fillId="0" borderId="1" xfId="22" applyNumberFormat="1" applyFont="1" applyBorder="1">
      <alignment/>
      <protection/>
    </xf>
    <xf numFmtId="169" fontId="17" fillId="0" borderId="1" xfId="22" applyNumberFormat="1" applyFont="1" applyBorder="1">
      <alignment/>
      <protection/>
    </xf>
    <xf numFmtId="37" fontId="21" fillId="0" borderId="0" xfId="22" applyNumberFormat="1" applyFont="1" applyFill="1" applyBorder="1" applyAlignment="1">
      <alignment horizontal="right"/>
      <protection/>
    </xf>
    <xf numFmtId="183" fontId="17" fillId="0" borderId="1" xfId="15" applyNumberFormat="1" applyFont="1" applyFill="1" applyBorder="1" applyAlignment="1">
      <alignment horizontal="right"/>
    </xf>
    <xf numFmtId="37" fontId="17" fillId="0" borderId="1" xfId="22" applyNumberFormat="1" applyFont="1" applyFill="1" applyBorder="1" applyAlignment="1" applyProtection="1">
      <alignment horizontal="right"/>
      <protection locked="0"/>
    </xf>
    <xf numFmtId="49" fontId="37" fillId="0" borderId="0" xfId="22" applyNumberFormat="1" applyFont="1" applyFill="1" applyBorder="1" applyAlignment="1">
      <alignment horizontal="center"/>
      <protection/>
    </xf>
    <xf numFmtId="2" fontId="38" fillId="0" borderId="0" xfId="22" applyNumberFormat="1" applyFont="1" applyFill="1" applyBorder="1">
      <alignment/>
      <protection/>
    </xf>
    <xf numFmtId="1" fontId="38" fillId="0" borderId="0" xfId="22" applyNumberFormat="1" applyFont="1" applyFill="1" applyBorder="1">
      <alignment/>
      <protection/>
    </xf>
    <xf numFmtId="37" fontId="20" fillId="0" borderId="0" xfId="0" applyNumberFormat="1" applyFont="1" applyFill="1" applyAlignment="1">
      <alignment vertical="top" wrapText="1"/>
    </xf>
    <xf numFmtId="37" fontId="17" fillId="0" borderId="0" xfId="22" applyNumberFormat="1" applyFont="1" applyFill="1" applyBorder="1" applyAlignment="1">
      <alignment horizontal="right"/>
      <protection/>
    </xf>
    <xf numFmtId="1" fontId="17" fillId="0" borderId="0" xfId="0" applyNumberFormat="1" applyFont="1" applyFill="1" applyBorder="1" applyAlignment="1" applyProtection="1">
      <alignment/>
      <protection locked="0"/>
    </xf>
    <xf numFmtId="37" fontId="17" fillId="0" borderId="1" xfId="22" applyNumberFormat="1" applyFont="1" applyFill="1" applyBorder="1" applyAlignment="1" applyProtection="1">
      <alignment horizontal="right"/>
      <protection locked="0"/>
    </xf>
    <xf numFmtId="37" fontId="21" fillId="0" borderId="0" xfId="15" applyNumberFormat="1" applyFont="1" applyFill="1" applyBorder="1" applyAlignment="1">
      <alignment/>
    </xf>
    <xf numFmtId="37" fontId="17" fillId="0" borderId="0" xfId="22" applyNumberFormat="1" applyFont="1" applyFill="1" applyBorder="1" applyAlignment="1">
      <alignment/>
      <protection/>
    </xf>
    <xf numFmtId="171" fontId="21" fillId="0" borderId="0" xfId="15" applyFont="1" applyFill="1" applyBorder="1" applyAlignment="1" applyProtection="1">
      <alignment horizontal="right"/>
      <protection locked="0"/>
    </xf>
    <xf numFmtId="171" fontId="21" fillId="0" borderId="0" xfId="15" applyFont="1" applyFill="1" applyBorder="1" applyAlignment="1" applyProtection="1" quotePrefix="1">
      <alignment horizontal="right" vertical="center"/>
      <protection locked="0"/>
    </xf>
    <xf numFmtId="171" fontId="17" fillId="0" borderId="0" xfId="15" applyFont="1" applyFill="1" applyBorder="1" applyAlignment="1" applyProtection="1">
      <alignment horizontal="right" vertical="center"/>
      <protection locked="0"/>
    </xf>
    <xf numFmtId="171" fontId="21" fillId="0" borderId="0" xfId="15" applyFont="1" applyFill="1" applyBorder="1" applyAlignment="1" applyProtection="1">
      <alignment horizontal="right" vertical="center"/>
      <protection locked="0"/>
    </xf>
    <xf numFmtId="171" fontId="21" fillId="0" borderId="1" xfId="15" applyFont="1" applyFill="1" applyBorder="1" applyAlignment="1" applyProtection="1">
      <alignment horizontal="right"/>
      <protection locked="0"/>
    </xf>
    <xf numFmtId="183" fontId="17" fillId="0" borderId="0" xfId="15" applyNumberFormat="1" applyFont="1" applyFill="1" applyBorder="1" applyAlignment="1" applyProtection="1">
      <alignment horizontal="right"/>
      <protection locked="0"/>
    </xf>
    <xf numFmtId="183" fontId="17" fillId="0" borderId="2" xfId="15" applyNumberFormat="1" applyFont="1" applyFill="1" applyBorder="1" applyAlignment="1" applyProtection="1">
      <alignment horizontal="right"/>
      <protection locked="0"/>
    </xf>
    <xf numFmtId="183" fontId="17" fillId="0" borderId="0" xfId="15" applyNumberFormat="1" applyFont="1" applyFill="1" applyBorder="1" applyAlignment="1" applyProtection="1" quotePrefix="1">
      <alignment horizontal="right"/>
      <protection locked="0"/>
    </xf>
    <xf numFmtId="183" fontId="17" fillId="0" borderId="5" xfId="15" applyNumberFormat="1" applyFont="1" applyFill="1" applyBorder="1" applyAlignment="1">
      <alignment horizontal="right"/>
    </xf>
    <xf numFmtId="1" fontId="17" fillId="0" borderId="0" xfId="0" applyNumberFormat="1" applyFont="1" applyFill="1" applyBorder="1" applyAlignment="1" applyProtection="1">
      <alignment horizontal="justify" wrapText="1"/>
      <protection locked="0"/>
    </xf>
    <xf numFmtId="37" fontId="21" fillId="0" borderId="0" xfId="0" applyNumberFormat="1" applyFont="1" applyFill="1" applyBorder="1" applyAlignment="1">
      <alignment wrapText="1"/>
    </xf>
    <xf numFmtId="171" fontId="21" fillId="0" borderId="6" xfId="15" applyFont="1" applyFill="1" applyBorder="1" applyAlignment="1" applyProtection="1" quotePrefix="1">
      <alignment horizontal="right"/>
      <protection locked="0"/>
    </xf>
    <xf numFmtId="183" fontId="21" fillId="0" borderId="0" xfId="15" applyNumberFormat="1" applyFont="1" applyFill="1" applyBorder="1" applyAlignment="1" applyProtection="1" quotePrefix="1">
      <alignment horizontal="right"/>
      <protection locked="0"/>
    </xf>
    <xf numFmtId="171" fontId="21" fillId="0" borderId="1" xfId="15" applyFont="1" applyFill="1" applyBorder="1" applyAlignment="1" applyProtection="1" quotePrefix="1">
      <alignment horizontal="right"/>
      <protection locked="0"/>
    </xf>
    <xf numFmtId="171" fontId="17" fillId="0" borderId="1" xfId="15" applyFont="1" applyFill="1" applyBorder="1" applyAlignment="1" applyProtection="1" quotePrefix="1">
      <alignment horizontal="right"/>
      <protection locked="0"/>
    </xf>
    <xf numFmtId="183" fontId="21" fillId="0" borderId="4" xfId="15" applyNumberFormat="1" applyFont="1" applyFill="1" applyBorder="1" applyAlignment="1" applyProtection="1" quotePrefix="1">
      <alignment horizontal="right"/>
      <protection locked="0"/>
    </xf>
    <xf numFmtId="183" fontId="17" fillId="0" borderId="4" xfId="15" applyNumberFormat="1" applyFont="1" applyFill="1" applyBorder="1" applyAlignment="1" applyProtection="1" quotePrefix="1">
      <alignment horizontal="right"/>
      <protection locked="0"/>
    </xf>
    <xf numFmtId="185" fontId="21" fillId="0" borderId="0" xfId="0" applyNumberFormat="1" applyFont="1" applyFill="1" applyBorder="1" applyAlignment="1" quotePrefix="1">
      <alignment horizontal="right"/>
    </xf>
    <xf numFmtId="185" fontId="21" fillId="0" borderId="0" xfId="0" applyNumberFormat="1" applyFont="1" applyFill="1" applyBorder="1" applyAlignment="1" quotePrefix="1">
      <alignment/>
    </xf>
    <xf numFmtId="2" fontId="17" fillId="0" borderId="0" xfId="22" applyNumberFormat="1" applyFont="1" applyFill="1" applyBorder="1" applyAlignment="1">
      <alignment vertical="center"/>
      <protection/>
    </xf>
    <xf numFmtId="2" fontId="21" fillId="0" borderId="0" xfId="22" applyNumberFormat="1" applyFont="1" applyFill="1" applyBorder="1" applyAlignment="1">
      <alignment vertical="center"/>
      <protection/>
    </xf>
    <xf numFmtId="2" fontId="17" fillId="0" borderId="3" xfId="22" applyNumberFormat="1" applyFont="1" applyFill="1" applyBorder="1" applyAlignment="1">
      <alignment vertical="center"/>
      <protection/>
    </xf>
    <xf numFmtId="2" fontId="17" fillId="0" borderId="5" xfId="22" applyNumberFormat="1" applyFont="1" applyFill="1" applyBorder="1" applyAlignment="1">
      <alignment vertical="center"/>
      <protection/>
    </xf>
    <xf numFmtId="2" fontId="17" fillId="0" borderId="0" xfId="22" applyNumberFormat="1" applyFont="1" applyFill="1" applyAlignment="1">
      <alignment horizontal="center" vertical="top"/>
      <protection/>
    </xf>
    <xf numFmtId="171" fontId="17" fillId="0" borderId="0" xfId="15" applyFont="1" applyFill="1" applyBorder="1" applyAlignment="1">
      <alignment vertical="center"/>
    </xf>
    <xf numFmtId="1" fontId="26" fillId="0" borderId="0" xfId="22" applyNumberFormat="1" applyFont="1" applyFill="1" applyBorder="1" applyAlignment="1" applyProtection="1">
      <alignment horizontal="justify" vertical="top" wrapText="1"/>
      <protection locked="0"/>
    </xf>
    <xf numFmtId="1" fontId="26" fillId="0" borderId="0" xfId="0" applyNumberFormat="1" applyFont="1" applyFill="1" applyBorder="1" applyAlignment="1" applyProtection="1">
      <alignment/>
      <protection locked="0"/>
    </xf>
    <xf numFmtId="49" fontId="24" fillId="0" borderId="0" xfId="22" applyNumberFormat="1" applyFont="1" applyFill="1" applyBorder="1" applyAlignment="1">
      <alignment horizontal="center"/>
      <protection/>
    </xf>
    <xf numFmtId="1" fontId="24" fillId="0" borderId="0" xfId="22" applyNumberFormat="1" applyFont="1" applyFill="1" applyBorder="1" applyAlignment="1" applyProtection="1">
      <alignment horizontal="left"/>
      <protection locked="0"/>
    </xf>
    <xf numFmtId="1" fontId="26" fillId="0" borderId="0" xfId="22" applyNumberFormat="1" applyFont="1" applyFill="1" applyBorder="1" applyProtection="1">
      <alignment/>
      <protection locked="0"/>
    </xf>
    <xf numFmtId="2" fontId="24" fillId="0" borderId="0" xfId="22" applyNumberFormat="1" applyFont="1" applyFill="1" applyBorder="1">
      <alignment/>
      <protection/>
    </xf>
    <xf numFmtId="49" fontId="24" fillId="0" borderId="0" xfId="22" applyNumberFormat="1" applyFont="1" applyFill="1" applyBorder="1" applyAlignment="1">
      <alignment horizontal="center" vertical="center"/>
      <protection/>
    </xf>
    <xf numFmtId="1" fontId="24" fillId="0" borderId="0" xfId="22" applyNumberFormat="1" applyFont="1" applyFill="1" applyBorder="1" applyAlignment="1" applyProtection="1">
      <alignment horizontal="left" vertical="center"/>
      <protection locked="0"/>
    </xf>
    <xf numFmtId="1" fontId="24" fillId="0" borderId="0" xfId="22" applyNumberFormat="1" applyFont="1" applyFill="1" applyBorder="1" applyAlignment="1" applyProtection="1">
      <alignment vertical="center"/>
      <protection locked="0"/>
    </xf>
    <xf numFmtId="1" fontId="26" fillId="0" borderId="0" xfId="22" applyNumberFormat="1" applyFont="1" applyFill="1" applyBorder="1" applyAlignment="1" applyProtection="1">
      <alignment vertical="center"/>
      <protection locked="0"/>
    </xf>
    <xf numFmtId="187" fontId="24" fillId="0" borderId="0" xfId="22" applyNumberFormat="1" applyFont="1" applyFill="1" applyBorder="1" applyAlignment="1" applyProtection="1">
      <alignment vertical="center"/>
      <protection locked="0"/>
    </xf>
    <xf numFmtId="2" fontId="24" fillId="0" borderId="0" xfId="22" applyNumberFormat="1" applyFont="1" applyFill="1" applyBorder="1" applyAlignment="1">
      <alignment vertical="center"/>
      <protection/>
    </xf>
    <xf numFmtId="1" fontId="24" fillId="0" borderId="0" xfId="22" applyNumberFormat="1" applyFont="1" applyFill="1" applyBorder="1" applyAlignment="1">
      <alignment vertical="center"/>
      <protection/>
    </xf>
    <xf numFmtId="49" fontId="26" fillId="0" borderId="0" xfId="22" applyNumberFormat="1" applyFont="1" applyFill="1" applyBorder="1" applyAlignment="1">
      <alignment horizontal="center" vertical="center"/>
      <protection/>
    </xf>
    <xf numFmtId="1" fontId="26" fillId="0" borderId="0" xfId="22" applyNumberFormat="1" applyFont="1" applyFill="1" applyBorder="1" applyAlignment="1" applyProtection="1">
      <alignment horizontal="left" vertical="center"/>
      <protection locked="0"/>
    </xf>
    <xf numFmtId="187" fontId="26" fillId="0" borderId="0" xfId="22" applyNumberFormat="1" applyFont="1" applyFill="1" applyBorder="1" applyAlignment="1" applyProtection="1">
      <alignment vertical="center"/>
      <protection locked="0"/>
    </xf>
    <xf numFmtId="2" fontId="26" fillId="0" borderId="0" xfId="22" applyNumberFormat="1" applyFont="1" applyFill="1" applyBorder="1" applyAlignment="1">
      <alignment vertical="center"/>
      <protection/>
    </xf>
    <xf numFmtId="1" fontId="26" fillId="0" borderId="0" xfId="22" applyNumberFormat="1" applyFont="1" applyFill="1" applyBorder="1" applyAlignment="1">
      <alignment vertical="center"/>
      <protection/>
    </xf>
    <xf numFmtId="2" fontId="24" fillId="0" borderId="0" xfId="22" applyNumberFormat="1" applyFont="1" applyFill="1" applyBorder="1">
      <alignment/>
      <protection/>
    </xf>
    <xf numFmtId="1" fontId="24" fillId="0" borderId="0" xfId="22" applyNumberFormat="1" applyFont="1" applyFill="1" applyBorder="1">
      <alignment/>
      <protection/>
    </xf>
    <xf numFmtId="2" fontId="26" fillId="0" borderId="0" xfId="22" applyNumberFormat="1" applyFont="1" applyFill="1" applyBorder="1">
      <alignment/>
      <protection/>
    </xf>
    <xf numFmtId="1" fontId="26" fillId="0" borderId="0" xfId="22" applyNumberFormat="1" applyFont="1" applyFill="1" applyBorder="1" applyAlignment="1" applyProtection="1">
      <alignment horizontal="left"/>
      <protection locked="0"/>
    </xf>
    <xf numFmtId="186" fontId="24" fillId="0" borderId="0" xfId="22" applyNumberFormat="1" applyFont="1" applyFill="1" applyBorder="1" applyAlignment="1">
      <alignment horizontal="right"/>
      <protection/>
    </xf>
    <xf numFmtId="183" fontId="26" fillId="0" borderId="0" xfId="15" applyNumberFormat="1" applyFont="1" applyFill="1" applyBorder="1" applyAlignment="1" applyProtection="1">
      <alignment horizontal="justify" vertical="top" wrapText="1"/>
      <protection locked="0"/>
    </xf>
    <xf numFmtId="2" fontId="26" fillId="0" borderId="0" xfId="22" applyNumberFormat="1" applyFont="1" applyFill="1" applyBorder="1">
      <alignment/>
      <protection/>
    </xf>
    <xf numFmtId="1" fontId="26" fillId="0" borderId="0" xfId="22" applyNumberFormat="1" applyFont="1" applyFill="1" applyBorder="1">
      <alignment/>
      <protection/>
    </xf>
    <xf numFmtId="49" fontId="26" fillId="0" borderId="0" xfId="22" applyNumberFormat="1" applyFont="1" applyFill="1" applyBorder="1" applyAlignment="1">
      <alignment horizontal="center"/>
      <protection/>
    </xf>
    <xf numFmtId="186" fontId="24" fillId="0" borderId="0" xfId="22" applyNumberFormat="1" applyFont="1" applyFill="1" applyBorder="1" applyAlignment="1" applyProtection="1">
      <alignment horizontal="right"/>
      <protection locked="0"/>
    </xf>
    <xf numFmtId="186" fontId="26" fillId="0" borderId="0" xfId="22" applyNumberFormat="1" applyFont="1" applyFill="1" applyBorder="1" applyAlignment="1" applyProtection="1">
      <alignment horizontal="right"/>
      <protection locked="0"/>
    </xf>
    <xf numFmtId="1" fontId="26" fillId="0" borderId="0" xfId="22" applyNumberFormat="1" applyFont="1" applyFill="1" applyBorder="1">
      <alignment/>
      <protection/>
    </xf>
    <xf numFmtId="2" fontId="26" fillId="0" borderId="0" xfId="22" applyNumberFormat="1" applyFont="1" applyFill="1" applyBorder="1" applyAlignment="1">
      <alignment vertical="top"/>
      <protection/>
    </xf>
    <xf numFmtId="1" fontId="26" fillId="0" borderId="0" xfId="22" applyNumberFormat="1" applyFont="1" applyFill="1" applyBorder="1" applyAlignment="1">
      <alignment vertical="top"/>
      <protection/>
    </xf>
    <xf numFmtId="49" fontId="26" fillId="0" borderId="0" xfId="22" applyNumberFormat="1" applyFont="1" applyFill="1" applyBorder="1" applyAlignment="1">
      <alignment horizontal="center" vertical="top"/>
      <protection/>
    </xf>
    <xf numFmtId="2" fontId="26" fillId="0" borderId="0" xfId="22" applyNumberFormat="1" applyFont="1" applyFill="1" applyBorder="1" applyAlignment="1">
      <alignment vertical="top"/>
      <protection/>
    </xf>
    <xf numFmtId="1" fontId="26" fillId="0" borderId="0" xfId="22" applyNumberFormat="1" applyFont="1" applyFill="1" applyBorder="1" applyAlignment="1" applyProtection="1">
      <alignment/>
      <protection locked="0"/>
    </xf>
    <xf numFmtId="1" fontId="26" fillId="0" borderId="0" xfId="22" applyNumberFormat="1" applyFont="1" applyFill="1" applyBorder="1" applyProtection="1">
      <alignment/>
      <protection locked="0"/>
    </xf>
    <xf numFmtId="186" fontId="24" fillId="0" borderId="0" xfId="22" applyNumberFormat="1" applyFont="1" applyFill="1" applyBorder="1" applyAlignment="1" applyProtection="1">
      <alignment horizontal="right"/>
      <protection locked="0"/>
    </xf>
    <xf numFmtId="186" fontId="26" fillId="0" borderId="0" xfId="22" applyNumberFormat="1" applyFont="1" applyFill="1" applyBorder="1" applyAlignment="1" applyProtection="1">
      <alignment horizontal="right"/>
      <protection locked="0"/>
    </xf>
    <xf numFmtId="49" fontId="24" fillId="0" borderId="0" xfId="22" applyNumberFormat="1" applyFont="1" applyFill="1" applyAlignment="1">
      <alignment horizontal="center"/>
      <protection/>
    </xf>
    <xf numFmtId="2" fontId="26" fillId="0" borderId="0" xfId="22" applyNumberFormat="1" applyFont="1" applyFill="1">
      <alignment/>
      <protection/>
    </xf>
    <xf numFmtId="49" fontId="24" fillId="0" borderId="0" xfId="22" applyNumberFormat="1" applyFont="1" applyFill="1" applyAlignment="1">
      <alignment horizontal="center" vertical="center"/>
      <protection/>
    </xf>
    <xf numFmtId="2" fontId="26" fillId="0" borderId="0" xfId="22" applyNumberFormat="1" applyFont="1" applyFill="1" applyAlignment="1">
      <alignment vertical="center"/>
      <protection/>
    </xf>
    <xf numFmtId="1" fontId="26" fillId="0" borderId="0" xfId="22" applyNumberFormat="1" applyFont="1" applyFill="1" applyAlignment="1">
      <alignment vertical="center"/>
      <protection/>
    </xf>
    <xf numFmtId="37" fontId="26" fillId="0" borderId="0" xfId="0" applyNumberFormat="1" applyFont="1" applyFill="1" applyAlignment="1">
      <alignment horizontal="justify" vertical="top" wrapText="1"/>
    </xf>
    <xf numFmtId="37" fontId="24" fillId="0" borderId="0" xfId="0" applyNumberFormat="1" applyFont="1" applyFill="1" applyAlignment="1">
      <alignment horizontal="center" vertical="top" wrapText="1"/>
    </xf>
    <xf numFmtId="49" fontId="24" fillId="0" borderId="0" xfId="22" applyNumberFormat="1" applyFont="1" applyFill="1" applyBorder="1" applyAlignment="1">
      <alignment horizontal="center" vertical="top"/>
      <protection/>
    </xf>
    <xf numFmtId="37" fontId="24" fillId="0" borderId="0" xfId="15" applyNumberFormat="1" applyFont="1" applyFill="1" applyBorder="1" applyAlignment="1" applyProtection="1">
      <alignment horizontal="right"/>
      <protection locked="0"/>
    </xf>
    <xf numFmtId="37" fontId="26" fillId="0" borderId="0" xfId="22" applyNumberFormat="1" applyFont="1" applyFill="1" applyBorder="1" applyAlignment="1" applyProtection="1">
      <alignment horizontal="right"/>
      <protection locked="0"/>
    </xf>
    <xf numFmtId="37" fontId="26" fillId="0" borderId="0" xfId="22" applyNumberFormat="1" applyFont="1" applyFill="1" applyBorder="1">
      <alignment/>
      <protection/>
    </xf>
    <xf numFmtId="2" fontId="26" fillId="0" borderId="0" xfId="22" applyNumberFormat="1" applyFont="1" applyFill="1" applyBorder="1" applyAlignment="1">
      <alignment/>
      <protection/>
    </xf>
    <xf numFmtId="1" fontId="26" fillId="0" borderId="0" xfId="22" applyNumberFormat="1" applyFont="1" applyFill="1" applyBorder="1" applyAlignment="1">
      <alignment/>
      <protection/>
    </xf>
    <xf numFmtId="1" fontId="26" fillId="0" borderId="0" xfId="22" applyNumberFormat="1" applyFont="1" applyFill="1" applyBorder="1" applyAlignment="1" applyProtection="1">
      <alignment horizontal="left"/>
      <protection locked="0"/>
    </xf>
    <xf numFmtId="37" fontId="24" fillId="0" borderId="0" xfId="0" applyNumberFormat="1" applyFont="1" applyFill="1" applyAlignment="1">
      <alignment horizontal="center"/>
    </xf>
    <xf numFmtId="2" fontId="26" fillId="0" borderId="0" xfId="22" applyNumberFormat="1" applyFont="1" applyFill="1">
      <alignment/>
      <protection/>
    </xf>
    <xf numFmtId="1" fontId="26" fillId="0" borderId="0" xfId="22" applyNumberFormat="1" applyFont="1" applyFill="1">
      <alignment/>
      <protection/>
    </xf>
    <xf numFmtId="37" fontId="24" fillId="0" borderId="0" xfId="0" applyNumberFormat="1" applyFont="1" applyFill="1" applyAlignment="1">
      <alignment horizontal="center" vertical="center"/>
    </xf>
    <xf numFmtId="37" fontId="24" fillId="0" borderId="0" xfId="0" applyNumberFormat="1" applyFont="1" applyFill="1" applyAlignment="1">
      <alignment vertical="center"/>
    </xf>
    <xf numFmtId="37" fontId="26" fillId="0" borderId="0" xfId="0" applyNumberFormat="1" applyFont="1" applyFill="1" applyAlignment="1">
      <alignment vertical="center"/>
    </xf>
    <xf numFmtId="169" fontId="26" fillId="0" borderId="0" xfId="22" applyNumberFormat="1" applyFont="1" applyFill="1" applyBorder="1" applyAlignment="1">
      <alignment vertical="center"/>
      <protection/>
    </xf>
    <xf numFmtId="169" fontId="26" fillId="0" borderId="0" xfId="22" applyNumberFormat="1" applyFont="1" applyFill="1" applyAlignment="1">
      <alignment vertical="center"/>
      <protection/>
    </xf>
    <xf numFmtId="169" fontId="24" fillId="0" borderId="0" xfId="22" applyNumberFormat="1" applyFont="1" applyFill="1" applyBorder="1" applyAlignment="1">
      <alignment vertical="center"/>
      <protection/>
    </xf>
    <xf numFmtId="2" fontId="26" fillId="0" borderId="0" xfId="22" applyNumberFormat="1" applyFont="1" applyFill="1" applyAlignment="1">
      <alignment vertical="center"/>
      <protection/>
    </xf>
    <xf numFmtId="1" fontId="26" fillId="0" borderId="0" xfId="22" applyNumberFormat="1" applyFont="1" applyFill="1" applyAlignment="1">
      <alignment vertical="center"/>
      <protection/>
    </xf>
    <xf numFmtId="169" fontId="26" fillId="0" borderId="0" xfId="22" applyNumberFormat="1" applyFont="1">
      <alignment/>
      <protection/>
    </xf>
    <xf numFmtId="2" fontId="26" fillId="0" borderId="0" xfId="22" applyNumberFormat="1" applyFont="1">
      <alignment/>
      <protection/>
    </xf>
    <xf numFmtId="1" fontId="26" fillId="0" borderId="0" xfId="22" applyNumberFormat="1" applyFont="1">
      <alignment/>
      <protection/>
    </xf>
    <xf numFmtId="37" fontId="26" fillId="0" borderId="0" xfId="0" applyFont="1" applyFill="1" applyAlignment="1">
      <alignment horizontal="justify" wrapText="1"/>
    </xf>
    <xf numFmtId="1" fontId="26" fillId="0" borderId="0" xfId="0" applyNumberFormat="1" applyFont="1" applyFill="1" applyBorder="1" applyAlignment="1" applyProtection="1">
      <alignment horizontal="left"/>
      <protection locked="0"/>
    </xf>
    <xf numFmtId="1" fontId="26" fillId="0" borderId="0" xfId="0" applyNumberFormat="1" applyFont="1" applyFill="1" applyBorder="1" applyAlignment="1" applyProtection="1" quotePrefix="1">
      <alignment horizontal="left"/>
      <protection locked="0"/>
    </xf>
    <xf numFmtId="1" fontId="26" fillId="0" borderId="0" xfId="22" applyNumberFormat="1" applyFont="1" applyFill="1" applyBorder="1" applyAlignment="1" applyProtection="1" quotePrefix="1">
      <alignment horizontal="left"/>
      <protection locked="0"/>
    </xf>
    <xf numFmtId="1" fontId="24" fillId="0" borderId="0" xfId="0" applyNumberFormat="1" applyFont="1" applyFill="1" applyBorder="1" applyAlignment="1" applyProtection="1">
      <alignment/>
      <protection locked="0"/>
    </xf>
    <xf numFmtId="37" fontId="26" fillId="0" borderId="0" xfId="22" applyNumberFormat="1" applyFont="1" applyFill="1" applyBorder="1" applyAlignment="1">
      <alignment horizontal="right"/>
      <protection/>
    </xf>
    <xf numFmtId="10" fontId="26" fillId="0" borderId="0" xfId="23" applyNumberFormat="1" applyFont="1" applyFill="1" applyBorder="1" applyAlignment="1">
      <alignment horizontal="right"/>
    </xf>
    <xf numFmtId="37" fontId="26" fillId="0" borderId="0" xfId="22" applyNumberFormat="1" applyFont="1" applyFill="1" applyBorder="1" applyAlignment="1" applyProtection="1">
      <alignment horizontal="right"/>
      <protection locked="0"/>
    </xf>
    <xf numFmtId="171" fontId="26" fillId="0" borderId="0" xfId="15" applyFont="1" applyFill="1" applyBorder="1" applyAlignment="1" applyProtection="1">
      <alignment horizontal="left"/>
      <protection locked="0"/>
    </xf>
    <xf numFmtId="171" fontId="26" fillId="0" borderId="0" xfId="15" applyFont="1" applyAlignment="1">
      <alignment/>
    </xf>
    <xf numFmtId="171" fontId="26" fillId="0" borderId="0" xfId="15" applyFont="1" applyFill="1" applyAlignment="1">
      <alignment horizontal="justify" vertical="top" wrapText="1"/>
    </xf>
    <xf numFmtId="37" fontId="24" fillId="0" borderId="0" xfId="22" applyNumberFormat="1" applyFont="1" applyFill="1" applyBorder="1" applyAlignment="1">
      <alignment horizontal="right"/>
      <protection/>
    </xf>
    <xf numFmtId="37" fontId="26" fillId="0" borderId="0" xfId="22" applyNumberFormat="1" applyFont="1" applyFill="1" applyBorder="1" applyAlignment="1">
      <alignment horizontal="right"/>
      <protection/>
    </xf>
    <xf numFmtId="2" fontId="26" fillId="0" borderId="0" xfId="22" applyNumberFormat="1" applyFont="1" applyFill="1" applyBorder="1" applyAlignment="1">
      <alignment horizontal="center" vertical="top"/>
      <protection/>
    </xf>
    <xf numFmtId="191" fontId="26" fillId="0" borderId="0" xfId="22" applyNumberFormat="1" applyFont="1" applyFill="1" applyBorder="1" applyAlignment="1">
      <alignment/>
      <protection/>
    </xf>
    <xf numFmtId="1" fontId="26" fillId="0" borderId="0" xfId="22" applyNumberFormat="1" applyFont="1" applyFill="1" applyBorder="1" applyAlignment="1" applyProtection="1" quotePrefix="1">
      <alignment horizontal="center"/>
      <protection locked="0"/>
    </xf>
    <xf numFmtId="2" fontId="26" fillId="0" borderId="0" xfId="22" applyNumberFormat="1" applyFont="1" applyFill="1" applyBorder="1" applyAlignment="1">
      <alignment horizontal="center"/>
      <protection/>
    </xf>
    <xf numFmtId="37" fontId="24" fillId="0" borderId="0" xfId="22" applyNumberFormat="1" applyFont="1" applyFill="1" applyBorder="1" applyAlignment="1" applyProtection="1">
      <alignment horizontal="right"/>
      <protection locked="0"/>
    </xf>
    <xf numFmtId="1" fontId="26" fillId="0" borderId="0" xfId="0" applyNumberFormat="1" applyFont="1" applyFill="1" applyBorder="1" applyAlignment="1" applyProtection="1">
      <alignment horizontal="left"/>
      <protection locked="0"/>
    </xf>
    <xf numFmtId="1" fontId="26" fillId="0" borderId="0" xfId="0" applyNumberFormat="1" applyFont="1" applyFill="1" applyBorder="1" applyAlignment="1" applyProtection="1">
      <alignment/>
      <protection locked="0"/>
    </xf>
    <xf numFmtId="1" fontId="26" fillId="0" borderId="0" xfId="0" applyNumberFormat="1" applyFont="1" applyFill="1" applyBorder="1" applyAlignment="1" applyProtection="1">
      <alignment/>
      <protection locked="0"/>
    </xf>
    <xf numFmtId="189" fontId="24" fillId="0" borderId="0" xfId="22" applyNumberFormat="1" applyFont="1" applyFill="1" applyBorder="1">
      <alignment/>
      <protection/>
    </xf>
    <xf numFmtId="189" fontId="26" fillId="0" borderId="0" xfId="22" applyNumberFormat="1" applyFont="1" applyFill="1" applyBorder="1">
      <alignment/>
      <protection/>
    </xf>
    <xf numFmtId="171" fontId="24" fillId="0" borderId="0" xfId="15" applyFont="1" applyFill="1" applyBorder="1" applyAlignment="1" applyProtection="1">
      <alignment horizontal="right"/>
      <protection locked="0"/>
    </xf>
    <xf numFmtId="49" fontId="24" fillId="0" borderId="0" xfId="22" applyNumberFormat="1" applyFont="1" applyFill="1" applyBorder="1" applyAlignment="1" quotePrefix="1">
      <alignment horizontal="center"/>
      <protection/>
    </xf>
    <xf numFmtId="1" fontId="26" fillId="0" borderId="0" xfId="0" applyNumberFormat="1" applyFont="1" applyFill="1" applyBorder="1" applyAlignment="1" applyProtection="1">
      <alignment/>
      <protection locked="0"/>
    </xf>
    <xf numFmtId="1" fontId="26" fillId="0" borderId="0" xfId="0" applyNumberFormat="1" applyFont="1" applyFill="1" applyBorder="1" applyAlignment="1" applyProtection="1" quotePrefix="1">
      <alignment/>
      <protection locked="0"/>
    </xf>
    <xf numFmtId="37" fontId="26" fillId="0" borderId="0" xfId="22" applyNumberFormat="1" applyFont="1" applyFill="1" applyBorder="1" applyAlignment="1" applyProtection="1">
      <alignment vertical="top"/>
      <protection locked="0"/>
    </xf>
    <xf numFmtId="186" fontId="24" fillId="0" borderId="0" xfId="22" applyNumberFormat="1" applyFont="1" applyFill="1" applyBorder="1" applyAlignment="1">
      <alignment horizontal="right" vertical="top"/>
      <protection/>
    </xf>
    <xf numFmtId="186" fontId="26" fillId="0" borderId="0" xfId="22" applyNumberFormat="1" applyFont="1" applyFill="1" applyBorder="1" applyAlignment="1">
      <alignment horizontal="right" vertical="top"/>
      <protection/>
    </xf>
    <xf numFmtId="37" fontId="26" fillId="0" borderId="0" xfId="22" applyNumberFormat="1" applyFont="1" applyFill="1" applyBorder="1" applyAlignment="1">
      <alignment vertical="top"/>
      <protection/>
    </xf>
    <xf numFmtId="1" fontId="26" fillId="0" borderId="0" xfId="22" applyNumberFormat="1" applyFont="1" applyFill="1" applyBorder="1" applyAlignment="1">
      <alignment vertical="top"/>
      <protection/>
    </xf>
    <xf numFmtId="2" fontId="24" fillId="0" borderId="0" xfId="22" applyNumberFormat="1" applyFont="1" applyFill="1" applyBorder="1" applyAlignment="1">
      <alignment horizontal="center"/>
      <protection/>
    </xf>
    <xf numFmtId="2" fontId="26" fillId="0" borderId="0" xfId="22" applyNumberFormat="1" applyFont="1" applyFill="1" applyBorder="1" applyAlignment="1">
      <alignment horizontal="center" vertical="top"/>
      <protection/>
    </xf>
    <xf numFmtId="37" fontId="26" fillId="0" borderId="0" xfId="0" applyNumberFormat="1" applyFont="1" applyFill="1" applyAlignment="1">
      <alignment/>
    </xf>
    <xf numFmtId="185" fontId="24" fillId="0" borderId="0" xfId="0" applyNumberFormat="1" applyFont="1" applyFill="1" applyBorder="1" applyAlignment="1" quotePrefix="1">
      <alignment/>
    </xf>
    <xf numFmtId="37" fontId="24" fillId="0" borderId="0" xfId="0" applyNumberFormat="1" applyFont="1" applyFill="1" applyBorder="1" applyAlignment="1">
      <alignment horizontal="right"/>
    </xf>
    <xf numFmtId="185" fontId="24" fillId="0" borderId="6" xfId="0" applyNumberFormat="1" applyFont="1" applyFill="1" applyBorder="1" applyAlignment="1" quotePrefix="1">
      <alignment horizontal="right"/>
    </xf>
    <xf numFmtId="185" fontId="24" fillId="0" borderId="6" xfId="0" applyNumberFormat="1" applyFont="1" applyFill="1" applyBorder="1" applyAlignment="1" quotePrefix="1">
      <alignment/>
    </xf>
    <xf numFmtId="2" fontId="24" fillId="0" borderId="0" xfId="22" applyNumberFormat="1" applyFont="1" applyFill="1" applyAlignment="1">
      <alignment vertical="center"/>
      <protection/>
    </xf>
    <xf numFmtId="2" fontId="24" fillId="0" borderId="0" xfId="22" applyNumberFormat="1" applyFont="1" applyFill="1">
      <alignment/>
      <protection/>
    </xf>
    <xf numFmtId="171" fontId="26" fillId="0" borderId="0" xfId="15" applyFont="1" applyFill="1" applyAlignment="1">
      <alignment/>
    </xf>
    <xf numFmtId="49" fontId="24" fillId="0" borderId="0" xfId="22" applyNumberFormat="1" applyFont="1" applyFill="1" applyAlignment="1" quotePrefix="1">
      <alignment horizontal="center" vertical="center"/>
      <protection/>
    </xf>
    <xf numFmtId="1" fontId="26" fillId="0" borderId="0" xfId="22" applyNumberFormat="1" applyFont="1" applyFill="1" applyBorder="1" applyAlignment="1" applyProtection="1">
      <alignment vertical="center"/>
      <protection locked="0"/>
    </xf>
    <xf numFmtId="186" fontId="24" fillId="0" borderId="0" xfId="22" applyNumberFormat="1" applyFont="1" applyFill="1" applyBorder="1" applyAlignment="1" applyProtection="1">
      <alignment horizontal="right" vertical="center"/>
      <protection locked="0"/>
    </xf>
    <xf numFmtId="186" fontId="26" fillId="0" borderId="0" xfId="22" applyNumberFormat="1" applyFont="1" applyFill="1" applyBorder="1" applyAlignment="1" applyProtection="1">
      <alignment horizontal="right" vertical="center"/>
      <protection locked="0"/>
    </xf>
    <xf numFmtId="2" fontId="26" fillId="0" borderId="0" xfId="22" applyNumberFormat="1" applyFont="1" applyFill="1" applyBorder="1" applyAlignment="1">
      <alignment vertical="center"/>
      <protection/>
    </xf>
    <xf numFmtId="1" fontId="26" fillId="0" borderId="0" xfId="22" applyNumberFormat="1" applyFont="1" applyFill="1" applyBorder="1" applyAlignment="1">
      <alignment vertical="center"/>
      <protection/>
    </xf>
    <xf numFmtId="37" fontId="40" fillId="0" borderId="0" xfId="0" applyNumberFormat="1" applyFont="1" applyFill="1" applyAlignment="1">
      <alignment horizontal="center"/>
    </xf>
    <xf numFmtId="1" fontId="24" fillId="0" borderId="0" xfId="22" applyNumberFormat="1" applyFont="1" applyFill="1" applyAlignment="1" applyProtection="1">
      <alignment vertical="center"/>
      <protection locked="0"/>
    </xf>
    <xf numFmtId="1" fontId="26" fillId="0" borderId="0" xfId="22" applyNumberFormat="1" applyFont="1" applyFill="1" applyAlignment="1" applyProtection="1">
      <alignment vertical="center"/>
      <protection locked="0"/>
    </xf>
    <xf numFmtId="186" fontId="26" fillId="0" borderId="0" xfId="22" applyNumberFormat="1" applyFont="1" applyFill="1" applyAlignment="1" applyProtection="1">
      <alignment horizontal="right" vertical="center"/>
      <protection locked="0"/>
    </xf>
    <xf numFmtId="183" fontId="26" fillId="0" borderId="0" xfId="15" applyNumberFormat="1" applyFont="1" applyFill="1" applyAlignment="1">
      <alignment/>
    </xf>
    <xf numFmtId="37" fontId="40" fillId="0" borderId="0" xfId="0" applyNumberFormat="1" applyFont="1" applyFill="1" applyAlignment="1">
      <alignment vertical="center"/>
    </xf>
    <xf numFmtId="183" fontId="24" fillId="0" borderId="0" xfId="15" applyNumberFormat="1" applyFont="1" applyFill="1" applyAlignment="1">
      <alignment vertical="center"/>
    </xf>
    <xf numFmtId="37" fontId="39" fillId="0" borderId="0" xfId="0" applyNumberFormat="1" applyFont="1" applyFill="1" applyAlignment="1">
      <alignment vertical="center"/>
    </xf>
    <xf numFmtId="37" fontId="24" fillId="0" borderId="0" xfId="22" applyNumberFormat="1" applyFont="1" applyFill="1" applyBorder="1" applyAlignment="1" applyProtection="1">
      <alignment vertical="center"/>
      <protection locked="0"/>
    </xf>
    <xf numFmtId="37" fontId="26" fillId="0" borderId="0" xfId="22" applyNumberFormat="1" applyFont="1" applyFill="1" applyBorder="1" applyAlignment="1" applyProtection="1">
      <alignment vertical="center"/>
      <protection locked="0"/>
    </xf>
    <xf numFmtId="186" fontId="24" fillId="0" borderId="0" xfId="22" applyNumberFormat="1" applyFont="1" applyFill="1" applyBorder="1" applyAlignment="1">
      <alignment horizontal="right" vertical="center"/>
      <protection/>
    </xf>
    <xf numFmtId="186" fontId="26" fillId="0" borderId="0" xfId="22" applyNumberFormat="1" applyFont="1" applyFill="1" applyBorder="1" applyAlignment="1">
      <alignment horizontal="right" vertical="center"/>
      <protection/>
    </xf>
    <xf numFmtId="37" fontId="26" fillId="0" borderId="0" xfId="22" applyNumberFormat="1" applyFont="1" applyFill="1" applyBorder="1" applyAlignment="1">
      <alignment vertical="center"/>
      <protection/>
    </xf>
    <xf numFmtId="37" fontId="26" fillId="0" borderId="0" xfId="22" applyNumberFormat="1" applyFont="1" applyFill="1" applyBorder="1" applyAlignment="1">
      <alignment horizontal="center" vertical="center"/>
      <protection/>
    </xf>
    <xf numFmtId="37" fontId="26" fillId="0" borderId="0" xfId="22" applyNumberFormat="1" applyFont="1" applyFill="1" applyBorder="1" applyAlignment="1" applyProtection="1">
      <alignment vertical="center"/>
      <protection locked="0"/>
    </xf>
    <xf numFmtId="37" fontId="39" fillId="0" borderId="0" xfId="0" applyNumberFormat="1" applyFont="1" applyFill="1" applyAlignment="1">
      <alignment vertical="center" wrapText="1"/>
    </xf>
    <xf numFmtId="49" fontId="24" fillId="0" borderId="0" xfId="22" applyNumberFormat="1" applyFont="1" applyFill="1" applyBorder="1" applyAlignment="1">
      <alignment horizontal="left" vertical="center"/>
      <protection/>
    </xf>
    <xf numFmtId="171" fontId="26" fillId="0" borderId="0" xfId="15" applyFont="1" applyFill="1" applyBorder="1" applyAlignment="1">
      <alignment vertical="center"/>
    </xf>
    <xf numFmtId="2" fontId="24" fillId="0" borderId="0" xfId="22" applyNumberFormat="1" applyFont="1" applyFill="1" applyBorder="1" applyAlignment="1">
      <alignment vertical="center"/>
      <protection/>
    </xf>
    <xf numFmtId="37" fontId="24" fillId="0" borderId="0" xfId="0" applyNumberFormat="1" applyFont="1" applyFill="1" applyBorder="1" applyAlignment="1">
      <alignment horizontal="center" wrapText="1"/>
    </xf>
    <xf numFmtId="37" fontId="24" fillId="0" borderId="0" xfId="0" applyNumberFormat="1" applyFont="1" applyFill="1" applyBorder="1" applyAlignment="1">
      <alignment wrapText="1"/>
    </xf>
    <xf numFmtId="183" fontId="24" fillId="0" borderId="6" xfId="15" applyNumberFormat="1" applyFont="1" applyFill="1" applyBorder="1" applyAlignment="1" applyProtection="1" quotePrefix="1">
      <alignment horizontal="right"/>
      <protection locked="0"/>
    </xf>
    <xf numFmtId="183" fontId="26" fillId="0" borderId="6" xfId="15" applyNumberFormat="1" applyFont="1" applyFill="1" applyBorder="1" applyAlignment="1">
      <alignment/>
    </xf>
    <xf numFmtId="183" fontId="26" fillId="0" borderId="6" xfId="15" applyNumberFormat="1" applyFont="1" applyFill="1" applyBorder="1" applyAlignment="1" applyProtection="1" quotePrefix="1">
      <alignment horizontal="right"/>
      <protection locked="0"/>
    </xf>
    <xf numFmtId="183" fontId="26" fillId="0" borderId="0" xfId="15" applyNumberFormat="1" applyFont="1" applyFill="1" applyBorder="1" applyAlignment="1" applyProtection="1" quotePrefix="1">
      <alignment horizontal="right"/>
      <protection locked="0"/>
    </xf>
    <xf numFmtId="186" fontId="26" fillId="0" borderId="0" xfId="22" applyNumberFormat="1" applyFont="1" applyFill="1" applyBorder="1" applyAlignment="1" applyProtection="1" quotePrefix="1">
      <alignment horizontal="right"/>
      <protection locked="0"/>
    </xf>
    <xf numFmtId="183" fontId="24" fillId="0" borderId="0" xfId="15" applyNumberFormat="1" applyFont="1" applyFill="1" applyBorder="1" applyAlignment="1" applyProtection="1">
      <alignment horizontal="right"/>
      <protection locked="0"/>
    </xf>
    <xf numFmtId="183" fontId="24" fillId="0" borderId="1" xfId="15" applyNumberFormat="1" applyFont="1" applyFill="1" applyBorder="1" applyAlignment="1" applyProtection="1" quotePrefix="1">
      <alignment horizontal="right"/>
      <protection locked="0"/>
    </xf>
    <xf numFmtId="183" fontId="26" fillId="0" borderId="1" xfId="15" applyNumberFormat="1" applyFont="1" applyFill="1" applyBorder="1" applyAlignment="1">
      <alignment/>
    </xf>
    <xf numFmtId="183" fontId="26" fillId="0" borderId="1" xfId="15" applyNumberFormat="1" applyFont="1" applyFill="1" applyBorder="1" applyAlignment="1" applyProtection="1" quotePrefix="1">
      <alignment horizontal="right"/>
      <protection locked="0"/>
    </xf>
    <xf numFmtId="186" fontId="24" fillId="0" borderId="0" xfId="22" applyNumberFormat="1" applyFont="1" applyFill="1" applyBorder="1" applyAlignment="1" applyProtection="1" quotePrefix="1">
      <alignment horizontal="right"/>
      <protection locked="0"/>
    </xf>
    <xf numFmtId="171" fontId="24" fillId="0" borderId="1" xfId="15" applyFont="1" applyFill="1" applyBorder="1" applyAlignment="1" quotePrefix="1">
      <alignment horizontal="right"/>
    </xf>
    <xf numFmtId="171" fontId="26" fillId="0" borderId="1" xfId="15" applyFont="1" applyFill="1" applyBorder="1" applyAlignment="1">
      <alignment/>
    </xf>
    <xf numFmtId="171" fontId="24" fillId="0" borderId="1" xfId="15" applyFont="1" applyFill="1" applyBorder="1" applyAlignment="1" applyProtection="1" quotePrefix="1">
      <alignment horizontal="right"/>
      <protection locked="0"/>
    </xf>
    <xf numFmtId="171" fontId="24" fillId="0" borderId="0" xfId="15" applyFont="1" applyFill="1" applyAlignment="1">
      <alignment horizontal="right"/>
    </xf>
    <xf numFmtId="181" fontId="26" fillId="0" borderId="0" xfId="23" applyNumberFormat="1" applyFont="1" applyFill="1" applyAlignment="1">
      <alignment/>
    </xf>
    <xf numFmtId="181" fontId="26" fillId="0" borderId="0" xfId="23" applyNumberFormat="1" applyFont="1" applyFill="1" applyBorder="1" applyAlignment="1" applyProtection="1" quotePrefix="1">
      <alignment horizontal="right"/>
      <protection locked="0"/>
    </xf>
    <xf numFmtId="181" fontId="26" fillId="0" borderId="0" xfId="23" applyNumberFormat="1" applyFont="1" applyFill="1" applyBorder="1" applyAlignment="1">
      <alignment horizontal="right"/>
    </xf>
    <xf numFmtId="181" fontId="26" fillId="0" borderId="0" xfId="23" applyNumberFormat="1" applyFont="1" applyFill="1" applyBorder="1" applyAlignment="1">
      <alignment/>
    </xf>
    <xf numFmtId="181" fontId="26" fillId="0" borderId="0" xfId="23" applyNumberFormat="1" applyFont="1" applyFill="1" applyBorder="1" applyAlignment="1" applyProtection="1">
      <alignment horizontal="right"/>
      <protection locked="0"/>
    </xf>
    <xf numFmtId="171" fontId="12" fillId="0" borderId="0" xfId="15" applyFont="1" applyFill="1" applyBorder="1" applyAlignment="1">
      <alignment horizontal="right" wrapText="1"/>
    </xf>
    <xf numFmtId="171" fontId="12" fillId="0" borderId="0" xfId="15" applyFont="1" applyFill="1" applyBorder="1" applyAlignment="1">
      <alignment horizontal="right"/>
    </xf>
    <xf numFmtId="38" fontId="42" fillId="0" borderId="0" xfId="0" applyNumberFormat="1" applyFont="1" applyFill="1" applyAlignment="1">
      <alignment wrapText="1"/>
    </xf>
    <xf numFmtId="38" fontId="41" fillId="0" borderId="0" xfId="0" applyNumberFormat="1" applyFont="1" applyFill="1" applyAlignment="1">
      <alignment/>
    </xf>
    <xf numFmtId="183" fontId="41" fillId="0" borderId="0" xfId="15" applyNumberFormat="1" applyFont="1" applyFill="1" applyAlignment="1">
      <alignment/>
    </xf>
    <xf numFmtId="38" fontId="41" fillId="0" borderId="0" xfId="0" applyNumberFormat="1" applyFont="1" applyFill="1" applyBorder="1" applyAlignment="1">
      <alignment/>
    </xf>
    <xf numFmtId="183" fontId="41" fillId="0" borderId="0" xfId="15" applyNumberFormat="1" applyFont="1" applyFill="1" applyBorder="1" applyAlignment="1">
      <alignment/>
    </xf>
    <xf numFmtId="38" fontId="42" fillId="0" borderId="0" xfId="0" applyNumberFormat="1" applyFont="1" applyFill="1" applyAlignment="1">
      <alignment/>
    </xf>
    <xf numFmtId="183" fontId="42" fillId="0" borderId="0" xfId="15" applyNumberFormat="1" applyFont="1" applyFill="1" applyAlignment="1">
      <alignment/>
    </xf>
    <xf numFmtId="183" fontId="41" fillId="0" borderId="0" xfId="15" applyNumberFormat="1" applyFont="1" applyFill="1" applyAlignment="1">
      <alignment horizontal="right"/>
    </xf>
    <xf numFmtId="38" fontId="41" fillId="0" borderId="1" xfId="0" applyNumberFormat="1" applyFont="1" applyFill="1" applyBorder="1" applyAlignment="1" quotePrefix="1">
      <alignment/>
    </xf>
    <xf numFmtId="38" fontId="42" fillId="0" borderId="1" xfId="0" applyNumberFormat="1" applyFont="1" applyFill="1" applyBorder="1" applyAlignment="1">
      <alignment/>
    </xf>
    <xf numFmtId="183" fontId="41" fillId="0" borderId="1" xfId="15" applyNumberFormat="1" applyFont="1" applyFill="1" applyBorder="1" applyAlignment="1">
      <alignment horizontal="right"/>
    </xf>
    <xf numFmtId="38" fontId="42" fillId="0" borderId="0" xfId="0" applyNumberFormat="1" applyFont="1" applyFill="1" applyBorder="1" applyAlignment="1">
      <alignment/>
    </xf>
    <xf numFmtId="183" fontId="41" fillId="0" borderId="0" xfId="15" applyNumberFormat="1" applyFont="1" applyFill="1" applyBorder="1" applyAlignment="1">
      <alignment horizontal="center"/>
    </xf>
    <xf numFmtId="183" fontId="41" fillId="0" borderId="8" xfId="15" applyNumberFormat="1" applyFont="1" applyFill="1" applyBorder="1" applyAlignment="1" quotePrefix="1">
      <alignment horizontal="right"/>
    </xf>
    <xf numFmtId="183" fontId="41" fillId="0" borderId="3" xfId="15" applyNumberFormat="1" applyFont="1" applyFill="1" applyBorder="1" applyAlignment="1">
      <alignment/>
    </xf>
    <xf numFmtId="183" fontId="41" fillId="0" borderId="3" xfId="15" applyNumberFormat="1" applyFont="1" applyFill="1" applyBorder="1" applyAlignment="1" quotePrefix="1">
      <alignment horizontal="right"/>
    </xf>
    <xf numFmtId="183" fontId="41" fillId="0" borderId="9" xfId="15" applyNumberFormat="1" applyFont="1" applyFill="1" applyBorder="1" applyAlignment="1">
      <alignment/>
    </xf>
    <xf numFmtId="38" fontId="42" fillId="0" borderId="0" xfId="0" applyNumberFormat="1" applyFont="1" applyFill="1" applyAlignment="1">
      <alignment horizontal="left"/>
    </xf>
    <xf numFmtId="183" fontId="41" fillId="0" borderId="10" xfId="15" applyNumberFormat="1" applyFont="1" applyFill="1" applyBorder="1" applyAlignment="1" quotePrefix="1">
      <alignment horizontal="right"/>
    </xf>
    <xf numFmtId="183" fontId="41" fillId="0" borderId="0" xfId="15" applyNumberFormat="1" applyFont="1" applyFill="1" applyBorder="1" applyAlignment="1" quotePrefix="1">
      <alignment horizontal="right"/>
    </xf>
    <xf numFmtId="183" fontId="41" fillId="0" borderId="11" xfId="15" applyNumberFormat="1" applyFont="1" applyFill="1" applyBorder="1" applyAlignment="1">
      <alignment/>
    </xf>
    <xf numFmtId="38" fontId="42" fillId="0" borderId="0" xfId="0" applyNumberFormat="1" applyFont="1" applyFill="1" applyAlignment="1">
      <alignment horizontal="justify" wrapText="1"/>
    </xf>
    <xf numFmtId="183" fontId="41" fillId="0" borderId="12" xfId="15" applyNumberFormat="1" applyFont="1" applyFill="1" applyBorder="1" applyAlignment="1" quotePrefix="1">
      <alignment horizontal="right"/>
    </xf>
    <xf numFmtId="183" fontId="41" fillId="0" borderId="2" xfId="15" applyNumberFormat="1" applyFont="1" applyFill="1" applyBorder="1" applyAlignment="1">
      <alignment/>
    </xf>
    <xf numFmtId="183" fontId="41" fillId="0" borderId="2" xfId="15" applyNumberFormat="1" applyFont="1" applyFill="1" applyBorder="1" applyAlignment="1" quotePrefix="1">
      <alignment horizontal="right"/>
    </xf>
    <xf numFmtId="183" fontId="41" fillId="0" borderId="2" xfId="15" applyNumberFormat="1" applyFont="1" applyFill="1" applyBorder="1" applyAlignment="1">
      <alignment horizontal="right"/>
    </xf>
    <xf numFmtId="183" fontId="41" fillId="0" borderId="13" xfId="15" applyNumberFormat="1" applyFont="1" applyFill="1" applyBorder="1" applyAlignment="1" quotePrefix="1">
      <alignment horizontal="right"/>
    </xf>
    <xf numFmtId="183" fontId="41" fillId="0" borderId="0" xfId="15" applyNumberFormat="1" applyFont="1" applyFill="1" applyAlignment="1" quotePrefix="1">
      <alignment horizontal="right"/>
    </xf>
    <xf numFmtId="38" fontId="42" fillId="0" borderId="0" xfId="0" applyNumberFormat="1" applyFont="1" applyFill="1" applyAlignment="1" quotePrefix="1">
      <alignment vertical="top"/>
    </xf>
    <xf numFmtId="183" fontId="41" fillId="0" borderId="0" xfId="15" applyNumberFormat="1" applyFont="1" applyFill="1" applyAlignment="1" quotePrefix="1">
      <alignment horizontal="right" vertical="top"/>
    </xf>
    <xf numFmtId="183" fontId="41" fillId="0" borderId="0" xfId="15" applyNumberFormat="1" applyFont="1" applyFill="1" applyAlignment="1">
      <alignment vertical="top"/>
    </xf>
    <xf numFmtId="183" fontId="41" fillId="0" borderId="0" xfId="15" applyNumberFormat="1" applyFont="1" applyFill="1" applyBorder="1" applyAlignment="1" quotePrefix="1">
      <alignment horizontal="right" vertical="top"/>
    </xf>
    <xf numFmtId="183" fontId="41" fillId="0" borderId="0" xfId="15" applyNumberFormat="1" applyFont="1" applyFill="1" applyBorder="1" applyAlignment="1">
      <alignment vertical="top"/>
    </xf>
    <xf numFmtId="38" fontId="42" fillId="0" borderId="0" xfId="0" applyNumberFormat="1" applyFont="1" applyFill="1" applyAlignment="1">
      <alignment vertical="top" wrapText="1"/>
    </xf>
    <xf numFmtId="38" fontId="42" fillId="0" borderId="0" xfId="0" applyNumberFormat="1" applyFont="1" applyFill="1" applyAlignment="1" quotePrefix="1">
      <alignment horizontal="center" vertical="top"/>
    </xf>
    <xf numFmtId="183" fontId="41" fillId="0" borderId="0" xfId="15" applyNumberFormat="1" applyFont="1" applyFill="1" applyAlignment="1">
      <alignment horizontal="right" vertical="top"/>
    </xf>
    <xf numFmtId="38" fontId="42" fillId="0" borderId="0" xfId="0" applyNumberFormat="1" applyFont="1" applyFill="1" applyAlignment="1" quotePrefix="1">
      <alignment horizontal="center"/>
    </xf>
    <xf numFmtId="183" fontId="42" fillId="0" borderId="0" xfId="15" applyNumberFormat="1" applyFont="1" applyFill="1" applyAlignment="1" quotePrefix="1">
      <alignment horizontal="right"/>
    </xf>
    <xf numFmtId="183" fontId="42" fillId="0" borderId="0" xfId="15" applyNumberFormat="1" applyFont="1" applyFill="1" applyAlignment="1">
      <alignment horizontal="right"/>
    </xf>
    <xf numFmtId="183" fontId="41" fillId="0" borderId="5" xfId="15" applyNumberFormat="1" applyFont="1" applyFill="1" applyBorder="1" applyAlignment="1">
      <alignment/>
    </xf>
    <xf numFmtId="183" fontId="42" fillId="0" borderId="0" xfId="15" applyNumberFormat="1" applyFont="1" applyFill="1" applyBorder="1" applyAlignment="1">
      <alignment/>
    </xf>
    <xf numFmtId="183" fontId="42" fillId="0" borderId="0" xfId="15" applyNumberFormat="1" applyFont="1" applyFill="1" applyBorder="1" applyAlignment="1">
      <alignment horizontal="center"/>
    </xf>
    <xf numFmtId="183" fontId="42" fillId="0" borderId="0" xfId="15" applyNumberFormat="1" applyFont="1" applyFill="1" applyBorder="1" applyAlignment="1" quotePrefix="1">
      <alignment horizontal="right"/>
    </xf>
    <xf numFmtId="183" fontId="42" fillId="0" borderId="2" xfId="15" applyNumberFormat="1" applyFont="1" applyFill="1" applyBorder="1" applyAlignment="1" quotePrefix="1">
      <alignment horizontal="right"/>
    </xf>
    <xf numFmtId="183" fontId="42" fillId="0" borderId="2" xfId="15" applyNumberFormat="1" applyFont="1" applyFill="1" applyBorder="1" applyAlignment="1">
      <alignment/>
    </xf>
    <xf numFmtId="183" fontId="42" fillId="0" borderId="8" xfId="15" applyNumberFormat="1" applyFont="1" applyFill="1" applyBorder="1" applyAlignment="1" quotePrefix="1">
      <alignment horizontal="right"/>
    </xf>
    <xf numFmtId="183" fontId="42" fillId="0" borderId="3" xfId="15" applyNumberFormat="1" applyFont="1" applyFill="1" applyBorder="1" applyAlignment="1">
      <alignment/>
    </xf>
    <xf numFmtId="183" fontId="42" fillId="0" borderId="3" xfId="15" applyNumberFormat="1" applyFont="1" applyFill="1" applyBorder="1" applyAlignment="1" quotePrefix="1">
      <alignment horizontal="right"/>
    </xf>
    <xf numFmtId="183" fontId="42" fillId="0" borderId="9" xfId="15" applyNumberFormat="1" applyFont="1" applyFill="1" applyBorder="1" applyAlignment="1">
      <alignment/>
    </xf>
    <xf numFmtId="169" fontId="42" fillId="0" borderId="10" xfId="16" applyFont="1" applyFill="1" applyBorder="1" applyAlignment="1" quotePrefix="1">
      <alignment horizontal="right"/>
    </xf>
    <xf numFmtId="169" fontId="42" fillId="0" borderId="0" xfId="16" applyFont="1" applyFill="1" applyBorder="1" applyAlignment="1">
      <alignment/>
    </xf>
    <xf numFmtId="169" fontId="42" fillId="0" borderId="0" xfId="16" applyFont="1" applyFill="1" applyBorder="1" applyAlignment="1" quotePrefix="1">
      <alignment horizontal="right"/>
    </xf>
    <xf numFmtId="37" fontId="42" fillId="0" borderId="0" xfId="0" applyNumberFormat="1" applyFont="1" applyFill="1" applyBorder="1" applyAlignment="1">
      <alignment/>
    </xf>
    <xf numFmtId="169" fontId="42" fillId="0" borderId="0" xfId="16" applyFont="1" applyFill="1" applyBorder="1" applyAlignment="1">
      <alignment horizontal="right"/>
    </xf>
    <xf numFmtId="169" fontId="42" fillId="0" borderId="11" xfId="16" applyFont="1" applyFill="1" applyBorder="1" applyAlignment="1">
      <alignment/>
    </xf>
    <xf numFmtId="183" fontId="42" fillId="0" borderId="12" xfId="15" applyNumberFormat="1" applyFont="1" applyFill="1" applyBorder="1" applyAlignment="1" quotePrefix="1">
      <alignment horizontal="right"/>
    </xf>
    <xf numFmtId="183" fontId="42" fillId="0" borderId="2" xfId="15" applyNumberFormat="1" applyFont="1" applyFill="1" applyBorder="1" applyAlignment="1">
      <alignment horizontal="right"/>
    </xf>
    <xf numFmtId="183" fontId="42" fillId="0" borderId="13" xfId="15" applyNumberFormat="1" applyFont="1" applyFill="1" applyBorder="1" applyAlignment="1" quotePrefix="1">
      <alignment horizontal="right"/>
    </xf>
    <xf numFmtId="169" fontId="42" fillId="0" borderId="0" xfId="16" applyFont="1" applyFill="1" applyAlignment="1" quotePrefix="1">
      <alignment horizontal="right"/>
    </xf>
    <xf numFmtId="169" fontId="42" fillId="0" borderId="0" xfId="16" applyFont="1" applyFill="1" applyAlignment="1">
      <alignment/>
    </xf>
    <xf numFmtId="183" fontId="42" fillId="0" borderId="0" xfId="15" applyNumberFormat="1" applyFont="1" applyFill="1" applyAlignment="1" quotePrefix="1">
      <alignment horizontal="right" vertical="top"/>
    </xf>
    <xf numFmtId="183" fontId="42" fillId="0" borderId="0" xfId="15" applyNumberFormat="1" applyFont="1" applyFill="1" applyAlignment="1">
      <alignment vertical="top"/>
    </xf>
    <xf numFmtId="183" fontId="42" fillId="0" borderId="0" xfId="15" applyNumberFormat="1" applyFont="1" applyFill="1" applyBorder="1" applyAlignment="1" quotePrefix="1">
      <alignment horizontal="right" vertical="top"/>
    </xf>
    <xf numFmtId="183" fontId="42" fillId="0" borderId="0" xfId="15" applyNumberFormat="1" applyFont="1" applyFill="1" applyBorder="1" applyAlignment="1">
      <alignment vertical="top"/>
    </xf>
    <xf numFmtId="183" fontId="42" fillId="0" borderId="0" xfId="15" applyNumberFormat="1" applyFont="1" applyFill="1" applyAlignment="1">
      <alignment horizontal="right" vertical="top"/>
    </xf>
    <xf numFmtId="183" fontId="42" fillId="0" borderId="5" xfId="15" applyNumberFormat="1" applyFont="1" applyFill="1" applyBorder="1" applyAlignment="1">
      <alignment/>
    </xf>
    <xf numFmtId="171" fontId="42" fillId="0" borderId="0" xfId="15" applyFont="1" applyFill="1" applyAlignment="1">
      <alignment/>
    </xf>
    <xf numFmtId="38" fontId="43" fillId="0" borderId="0" xfId="0" applyNumberFormat="1" applyFont="1" applyFill="1" applyAlignment="1">
      <alignment/>
    </xf>
    <xf numFmtId="183" fontId="44" fillId="2" borderId="0" xfId="15" applyNumberFormat="1" applyFont="1" applyAlignment="1">
      <alignment horizontal="justify" wrapText="1"/>
    </xf>
    <xf numFmtId="38" fontId="21" fillId="0" borderId="0" xfId="0" applyNumberFormat="1" applyFont="1" applyFill="1" applyAlignment="1">
      <alignment/>
    </xf>
    <xf numFmtId="183" fontId="17" fillId="0" borderId="0" xfId="15" applyNumberFormat="1" applyFont="1" applyFill="1" applyBorder="1" applyAlignment="1" applyProtection="1">
      <alignment horizontal="justify" wrapText="1"/>
      <protection locked="0"/>
    </xf>
    <xf numFmtId="171" fontId="26" fillId="0" borderId="0" xfId="15" applyFont="1" applyFill="1" applyBorder="1" applyAlignment="1" applyProtection="1" quotePrefix="1">
      <alignment horizontal="right"/>
      <protection locked="0"/>
    </xf>
    <xf numFmtId="181" fontId="26" fillId="0" borderId="5" xfId="23" applyNumberFormat="1" applyFont="1" applyFill="1" applyBorder="1" applyAlignment="1">
      <alignment/>
    </xf>
    <xf numFmtId="2" fontId="26" fillId="0" borderId="5" xfId="22" applyNumberFormat="1" applyFont="1" applyFill="1" applyBorder="1">
      <alignment/>
      <protection/>
    </xf>
    <xf numFmtId="183" fontId="21" fillId="0" borderId="0" xfId="15" applyNumberFormat="1" applyFont="1" applyFill="1" applyBorder="1" applyAlignment="1" applyProtection="1">
      <alignment horizontal="right" wrapText="1"/>
      <protection locked="0"/>
    </xf>
    <xf numFmtId="183" fontId="21" fillId="0" borderId="2" xfId="15" applyNumberFormat="1" applyFont="1" applyFill="1" applyBorder="1" applyAlignment="1">
      <alignment horizontal="right" vertical="center"/>
    </xf>
    <xf numFmtId="182" fontId="20" fillId="0" borderId="2" xfId="21" applyNumberFormat="1" applyFont="1" applyFill="1" applyBorder="1" applyAlignment="1">
      <alignment horizontal="right" vertical="center"/>
      <protection/>
    </xf>
    <xf numFmtId="183" fontId="17" fillId="0" borderId="2" xfId="15" applyNumberFormat="1" applyFont="1" applyFill="1" applyBorder="1" applyAlignment="1">
      <alignment horizontal="right" vertical="center"/>
    </xf>
    <xf numFmtId="38" fontId="42" fillId="0" borderId="0" xfId="0" applyNumberFormat="1" applyFont="1" applyFill="1" applyAlignment="1">
      <alignment horizontal="justify" wrapText="1"/>
    </xf>
    <xf numFmtId="37" fontId="0" fillId="2" borderId="0" xfId="0" applyNumberFormat="1" applyAlignment="1">
      <alignment vertical="center" wrapText="1"/>
    </xf>
    <xf numFmtId="37" fontId="17" fillId="0" borderId="0" xfId="0" applyNumberFormat="1" applyFont="1" applyFill="1" applyBorder="1" applyAlignment="1">
      <alignment horizontal="left" vertical="center" wrapText="1"/>
    </xf>
    <xf numFmtId="37" fontId="42" fillId="0" borderId="0" xfId="0" applyNumberFormat="1" applyFont="1" applyFill="1" applyAlignment="1">
      <alignment horizontal="justify" wrapText="1"/>
    </xf>
    <xf numFmtId="37" fontId="44" fillId="2" borderId="0" xfId="0" applyNumberFormat="1" applyFont="1" applyAlignment="1">
      <alignment horizontal="justify" wrapText="1"/>
    </xf>
    <xf numFmtId="38" fontId="42" fillId="0" borderId="0" xfId="0" applyNumberFormat="1" applyFont="1" applyFill="1" applyAlignment="1">
      <alignment wrapText="1"/>
    </xf>
    <xf numFmtId="38" fontId="41" fillId="0" borderId="14" xfId="0" applyNumberFormat="1" applyFont="1" applyFill="1" applyBorder="1" applyAlignment="1">
      <alignment horizontal="center" vertical="center"/>
    </xf>
    <xf numFmtId="38" fontId="41" fillId="0" borderId="15" xfId="0" applyNumberFormat="1" applyFont="1" applyFill="1" applyBorder="1" applyAlignment="1">
      <alignment horizontal="center" vertical="center"/>
    </xf>
    <xf numFmtId="38" fontId="41" fillId="0" borderId="16" xfId="0" applyNumberFormat="1" applyFont="1" applyFill="1" applyBorder="1" applyAlignment="1">
      <alignment horizontal="center" vertical="center"/>
    </xf>
    <xf numFmtId="37" fontId="11" fillId="0" borderId="0" xfId="0" applyNumberFormat="1" applyFont="1" applyFill="1" applyAlignment="1">
      <alignment horizontal="justify" wrapText="1"/>
    </xf>
    <xf numFmtId="37" fontId="27"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20" fillId="0" borderId="0" xfId="0" applyNumberFormat="1" applyFont="1" applyFill="1" applyBorder="1" applyAlignment="1">
      <alignment horizontal="left"/>
    </xf>
    <xf numFmtId="37" fontId="16" fillId="0" borderId="0" xfId="0" applyNumberFormat="1" applyFont="1" applyFill="1" applyBorder="1" applyAlignment="1">
      <alignment horizontal="center" vertical="center"/>
    </xf>
    <xf numFmtId="183" fontId="21" fillId="0" borderId="1" xfId="15" applyNumberFormat="1" applyFont="1" applyFill="1" applyBorder="1" applyAlignment="1">
      <alignment horizontal="center"/>
    </xf>
    <xf numFmtId="37" fontId="0" fillId="2" borderId="0" xfId="0" applyNumberFormat="1" applyAlignment="1">
      <alignment horizontal="justify" wrapText="1"/>
    </xf>
    <xf numFmtId="37" fontId="21" fillId="0" borderId="0" xfId="0" applyNumberFormat="1" applyFont="1" applyFill="1" applyAlignment="1">
      <alignment vertical="center" wrapText="1"/>
    </xf>
    <xf numFmtId="38" fontId="42" fillId="0" borderId="0" xfId="0" applyNumberFormat="1" applyFont="1" applyFill="1" applyAlignment="1">
      <alignment horizontal="left" wrapText="1"/>
    </xf>
    <xf numFmtId="37" fontId="11" fillId="0" borderId="0" xfId="21" applyNumberFormat="1" applyFont="1" applyFill="1" applyAlignment="1">
      <alignment horizontal="justify" wrapText="1"/>
      <protection/>
    </xf>
    <xf numFmtId="37" fontId="13" fillId="2" borderId="0" xfId="21" applyNumberFormat="1" applyFont="1" applyAlignment="1">
      <alignment horizontal="justify" wrapText="1"/>
      <protection/>
    </xf>
    <xf numFmtId="37" fontId="21" fillId="0" borderId="0" xfId="21" applyNumberFormat="1" applyFont="1" applyFill="1" applyAlignment="1">
      <alignment horizontal="center"/>
      <protection/>
    </xf>
    <xf numFmtId="49" fontId="21" fillId="0" borderId="1" xfId="21" applyNumberFormat="1" applyFont="1" applyFill="1" applyBorder="1" applyAlignment="1" quotePrefix="1">
      <alignment horizontal="center"/>
      <protection/>
    </xf>
    <xf numFmtId="37" fontId="27"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3" fillId="0" borderId="0" xfId="21" applyNumberFormat="1" applyFont="1" applyFill="1" applyAlignment="1">
      <alignment horizontal="center" vertical="center"/>
      <protection/>
    </xf>
    <xf numFmtId="2" fontId="26" fillId="0" borderId="0" xfId="22" applyNumberFormat="1" applyFont="1" applyFill="1" applyAlignment="1">
      <alignment horizontal="justify" vertical="center" wrapText="1"/>
      <protection/>
    </xf>
    <xf numFmtId="183" fontId="17" fillId="0" borderId="3" xfId="15" applyNumberFormat="1" applyFont="1" applyFill="1" applyBorder="1" applyAlignment="1">
      <alignment vertical="center"/>
    </xf>
    <xf numFmtId="183" fontId="17" fillId="0" borderId="2" xfId="15" applyNumberFormat="1" applyFont="1" applyFill="1" applyBorder="1" applyAlignment="1">
      <alignment vertical="center"/>
    </xf>
    <xf numFmtId="37" fontId="20" fillId="0" borderId="2" xfId="0" applyNumberFormat="1" applyFont="1" applyFill="1" applyBorder="1" applyAlignment="1">
      <alignment vertical="center"/>
    </xf>
    <xf numFmtId="183" fontId="17" fillId="0" borderId="0" xfId="15" applyNumberFormat="1" applyFont="1" applyFill="1" applyBorder="1" applyAlignment="1">
      <alignment wrapText="1"/>
    </xf>
    <xf numFmtId="2" fontId="17" fillId="0" borderId="0" xfId="22" applyNumberFormat="1" applyFont="1" applyFill="1" applyAlignment="1">
      <alignment horizontal="justify" vertical="top" wrapText="1"/>
      <protection/>
    </xf>
    <xf numFmtId="37" fontId="20" fillId="2" borderId="0" xfId="0" applyNumberFormat="1" applyFont="1" applyAlignment="1">
      <alignment horizontal="justify" vertical="top" wrapText="1"/>
    </xf>
    <xf numFmtId="1" fontId="26" fillId="0" borderId="0" xfId="22" applyNumberFormat="1" applyFont="1" applyFill="1" applyBorder="1" applyAlignment="1" applyProtection="1">
      <alignment horizontal="justify" vertical="top" wrapText="1"/>
      <protection locked="0"/>
    </xf>
    <xf numFmtId="37" fontId="39" fillId="2" borderId="0" xfId="0" applyNumberFormat="1" applyFont="1" applyAlignment="1">
      <alignment/>
    </xf>
    <xf numFmtId="1" fontId="26" fillId="0" borderId="0" xfId="22" applyNumberFormat="1" applyFont="1" applyFill="1" applyBorder="1" applyAlignment="1" applyProtection="1">
      <alignment horizontal="justify" wrapText="1"/>
      <protection locked="0"/>
    </xf>
    <xf numFmtId="37" fontId="26" fillId="0" borderId="0" xfId="0" applyNumberFormat="1" applyFont="1" applyFill="1" applyAlignment="1">
      <alignment horizontal="justify" wrapText="1"/>
    </xf>
    <xf numFmtId="37" fontId="24" fillId="0" borderId="1" xfId="0" applyNumberFormat="1" applyFont="1" applyFill="1" applyBorder="1" applyAlignment="1">
      <alignment horizontal="center"/>
    </xf>
    <xf numFmtId="37" fontId="21" fillId="0" borderId="1" xfId="0" applyNumberFormat="1" applyFont="1" applyFill="1" applyBorder="1" applyAlignment="1">
      <alignment horizontal="center" wrapText="1"/>
    </xf>
    <xf numFmtId="2" fontId="26" fillId="0" borderId="0" xfId="22" applyNumberFormat="1" applyFont="1" applyFill="1" applyBorder="1" applyAlignment="1">
      <alignment horizontal="justify"/>
      <protection/>
    </xf>
    <xf numFmtId="37" fontId="39" fillId="2" borderId="0" xfId="0" applyNumberFormat="1" applyFont="1" applyAlignment="1">
      <alignment horizontal="justify"/>
    </xf>
    <xf numFmtId="1" fontId="26" fillId="0" borderId="0" xfId="22" applyNumberFormat="1" applyFont="1" applyFill="1" applyBorder="1" applyAlignment="1" applyProtection="1">
      <alignment horizontal="justify" vertical="center" wrapText="1"/>
      <protection locked="0"/>
    </xf>
    <xf numFmtId="37" fontId="39" fillId="0" borderId="0" xfId="0" applyNumberFormat="1" applyFont="1" applyFill="1" applyAlignment="1">
      <alignment horizontal="justify" vertical="center" wrapText="1"/>
    </xf>
    <xf numFmtId="2" fontId="26" fillId="0" borderId="0" xfId="22" applyNumberFormat="1" applyFont="1" applyFill="1" applyAlignment="1">
      <alignment horizontal="justify" vertical="center" wrapText="1"/>
      <protection/>
    </xf>
    <xf numFmtId="37" fontId="39" fillId="0" borderId="0" xfId="0" applyNumberFormat="1" applyFont="1" applyFill="1" applyAlignment="1">
      <alignment horizontal="justify" vertical="top" wrapText="1"/>
    </xf>
    <xf numFmtId="2" fontId="26" fillId="0" borderId="0" xfId="22" applyNumberFormat="1" applyFont="1" applyFill="1" applyBorder="1" applyAlignment="1">
      <alignment horizontal="justify" vertical="top" wrapText="1"/>
      <protection/>
    </xf>
    <xf numFmtId="37" fontId="39" fillId="2" borderId="0" xfId="0" applyNumberFormat="1" applyFont="1" applyAlignment="1">
      <alignment horizontal="justify" vertical="top"/>
    </xf>
    <xf numFmtId="1" fontId="26" fillId="0" borderId="0" xfId="0" applyNumberFormat="1" applyFont="1" applyFill="1" applyBorder="1" applyAlignment="1" applyProtection="1">
      <alignment horizontal="justify" wrapText="1"/>
      <protection locked="0"/>
    </xf>
    <xf numFmtId="37" fontId="39" fillId="0" borderId="0" xfId="0" applyNumberFormat="1" applyFont="1" applyFill="1" applyAlignment="1">
      <alignment horizontal="justify" wrapText="1"/>
    </xf>
    <xf numFmtId="1" fontId="26" fillId="0" borderId="0" xfId="22" applyNumberFormat="1" applyFont="1" applyFill="1" applyBorder="1" applyAlignment="1" applyProtection="1">
      <alignment horizontal="justify" vertical="center" wrapText="1"/>
      <protection locked="0"/>
    </xf>
    <xf numFmtId="1" fontId="26" fillId="0" borderId="0" xfId="0" applyNumberFormat="1" applyFont="1" applyFill="1" applyBorder="1" applyAlignment="1" applyProtection="1">
      <alignment horizontal="justify" vertical="top" wrapText="1"/>
      <protection locked="0"/>
    </xf>
    <xf numFmtId="1" fontId="21" fillId="0" borderId="0" xfId="22" applyNumberFormat="1" applyFont="1" applyFill="1" applyBorder="1" applyAlignment="1" applyProtection="1">
      <alignment horizontal="center"/>
      <protection locked="0"/>
    </xf>
    <xf numFmtId="37" fontId="17" fillId="0" borderId="0" xfId="0" applyFont="1" applyFill="1" applyAlignment="1">
      <alignment horizontal="justify" vertical="center" wrapText="1"/>
    </xf>
    <xf numFmtId="1" fontId="26" fillId="0" borderId="0" xfId="22" applyNumberFormat="1" applyFont="1" applyFill="1" applyBorder="1" applyAlignment="1" applyProtection="1">
      <alignment horizontal="left" wrapText="1"/>
      <protection locked="0"/>
    </xf>
    <xf numFmtId="37" fontId="39" fillId="0" borderId="0" xfId="0" applyNumberFormat="1" applyFont="1" applyFill="1" applyAlignment="1">
      <alignment wrapText="1"/>
    </xf>
    <xf numFmtId="1" fontId="26" fillId="0" borderId="0" xfId="22" applyNumberFormat="1" applyFont="1" applyFill="1" applyBorder="1" applyAlignment="1" applyProtection="1">
      <alignment horizontal="left" vertical="top" wrapText="1"/>
      <protection locked="0"/>
    </xf>
    <xf numFmtId="37" fontId="39" fillId="0" borderId="0" xfId="0" applyNumberFormat="1" applyFont="1" applyFill="1" applyAlignment="1">
      <alignment vertical="top" wrapText="1"/>
    </xf>
    <xf numFmtId="37" fontId="39" fillId="2" borderId="0" xfId="0" applyNumberFormat="1" applyFont="1" applyAlignment="1">
      <alignment vertical="top" wrapText="1"/>
    </xf>
    <xf numFmtId="1" fontId="38" fillId="0" borderId="0" xfId="22" applyNumberFormat="1" applyFont="1" applyFill="1" applyBorder="1" applyAlignment="1" applyProtection="1">
      <alignment horizontal="justify" vertical="center" wrapText="1"/>
      <protection locked="0"/>
    </xf>
    <xf numFmtId="1" fontId="26" fillId="0" borderId="0" xfId="22" applyNumberFormat="1" applyFont="1" applyFill="1" applyBorder="1" applyAlignment="1" applyProtection="1">
      <alignment horizontal="justify" wrapText="1"/>
      <protection locked="0"/>
    </xf>
    <xf numFmtId="37" fontId="39" fillId="2" borderId="0" xfId="0" applyNumberFormat="1" applyFont="1" applyAlignment="1">
      <alignment horizontal="justify" vertical="top" wrapText="1"/>
    </xf>
    <xf numFmtId="37" fontId="39" fillId="0" borderId="0" xfId="0" applyNumberFormat="1" applyFont="1" applyFill="1" applyBorder="1" applyAlignment="1">
      <alignment horizontal="justify" vertical="center" wrapText="1"/>
    </xf>
    <xf numFmtId="2" fontId="26" fillId="0" borderId="0" xfId="22" applyNumberFormat="1" applyFont="1" applyFill="1" applyBorder="1" applyAlignment="1">
      <alignment horizontal="justify" vertical="top" wrapText="1"/>
      <protection/>
    </xf>
    <xf numFmtId="1" fontId="24" fillId="0" borderId="0" xfId="22" applyNumberFormat="1" applyFont="1" applyFill="1" applyBorder="1" applyAlignment="1" applyProtection="1">
      <alignment horizontal="left" wrapText="1"/>
      <protection locked="0"/>
    </xf>
    <xf numFmtId="183" fontId="17" fillId="0" borderId="0" xfId="15" applyNumberFormat="1" applyFont="1" applyFill="1" applyAlignment="1">
      <alignment wrapText="1"/>
    </xf>
    <xf numFmtId="37" fontId="20" fillId="0" borderId="0" xfId="0" applyNumberFormat="1" applyFont="1" applyFill="1" applyAlignment="1">
      <alignment wrapText="1"/>
    </xf>
    <xf numFmtId="183" fontId="17" fillId="0" borderId="0" xfId="15" applyNumberFormat="1" applyFont="1" applyFill="1" applyAlignment="1" quotePrefix="1">
      <alignment wrapText="1"/>
    </xf>
    <xf numFmtId="2" fontId="26" fillId="0" borderId="0" xfId="22" applyNumberFormat="1" applyFont="1" applyFill="1" applyBorder="1" applyAlignment="1">
      <alignment vertical="top" wrapText="1"/>
      <protection/>
    </xf>
    <xf numFmtId="183" fontId="20" fillId="0" borderId="0" xfId="0" applyNumberFormat="1" applyFont="1" applyFill="1" applyBorder="1" applyAlignment="1">
      <alignment vertical="center"/>
    </xf>
    <xf numFmtId="1" fontId="26" fillId="0" borderId="0" xfId="22" applyNumberFormat="1" applyFont="1" applyFill="1" applyBorder="1" applyAlignment="1" applyProtection="1">
      <alignment horizontal="justify" vertical="top" wrapText="1"/>
      <protection locked="0"/>
    </xf>
    <xf numFmtId="37" fontId="24" fillId="0" borderId="1" xfId="0" applyNumberFormat="1" applyFont="1" applyFill="1" applyBorder="1" applyAlignment="1">
      <alignment horizontal="center" wrapText="1"/>
    </xf>
    <xf numFmtId="37" fontId="39" fillId="0" borderId="0" xfId="0" applyNumberFormat="1" applyFont="1" applyFill="1" applyBorder="1" applyAlignment="1">
      <alignment horizontal="justify" wrapText="1"/>
    </xf>
    <xf numFmtId="2" fontId="26" fillId="0" borderId="0" xfId="22" applyNumberFormat="1" applyFont="1" applyFill="1" applyBorder="1" applyAlignment="1">
      <alignment horizontal="justify" vertical="center" wrapText="1"/>
      <protection/>
    </xf>
    <xf numFmtId="183" fontId="21" fillId="0" borderId="0" xfId="15" applyNumberFormat="1" applyFont="1" applyFill="1" applyAlignment="1">
      <alignment horizontal="left" vertical="center"/>
    </xf>
    <xf numFmtId="37" fontId="20" fillId="2" borderId="0" xfId="0" applyNumberFormat="1" applyFont="1" applyAlignment="1">
      <alignment wrapText="1"/>
    </xf>
    <xf numFmtId="183" fontId="17" fillId="0" borderId="0" xfId="15" applyNumberFormat="1" applyFont="1" applyFill="1" applyBorder="1" applyAlignment="1">
      <alignmen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zoomScale="60" zoomScaleNormal="60" workbookViewId="0" topLeftCell="B1">
      <pane ySplit="2565" topLeftCell="BM1" activePane="bottomLeft" state="split"/>
      <selection pane="topLeft" activeCell="B1" sqref="B1"/>
      <selection pane="bottomLeft" activeCell="E8" sqref="E8"/>
    </sheetView>
  </sheetViews>
  <sheetFormatPr defaultColWidth="8.77734375" defaultRowHeight="15"/>
  <cols>
    <col min="1" max="1" width="1.33203125" style="1" customWidth="1"/>
    <col min="2" max="2" width="50.10546875" style="4" customWidth="1"/>
    <col min="3" max="3" width="4.99609375" style="1" customWidth="1"/>
    <col min="4" max="4" width="1.2265625" style="1" customWidth="1"/>
    <col min="5" max="5" width="14.88671875" style="163" customWidth="1"/>
    <col min="6" max="6" width="2.3359375" style="163" customWidth="1"/>
    <col min="7" max="7" width="14.6640625" style="163" customWidth="1"/>
    <col min="8" max="8" width="1.77734375" style="163" customWidth="1"/>
    <col min="9" max="9" width="15.77734375" style="164" customWidth="1"/>
    <col min="10" max="10" width="1.2265625" style="164" customWidth="1"/>
    <col min="11" max="11" width="16.6640625" style="164" customWidth="1"/>
    <col min="12" max="16384" width="5.6640625" style="1" customWidth="1"/>
  </cols>
  <sheetData>
    <row r="1" spans="1:11" s="27" customFormat="1" ht="36" customHeight="1">
      <c r="A1" s="26"/>
      <c r="B1" s="640" t="s">
        <v>53</v>
      </c>
      <c r="C1" s="640"/>
      <c r="D1" s="640"/>
      <c r="E1" s="640"/>
      <c r="F1" s="640"/>
      <c r="G1" s="640"/>
      <c r="H1" s="640"/>
      <c r="I1" s="640"/>
      <c r="J1" s="640"/>
      <c r="K1" s="640"/>
    </row>
    <row r="2" spans="1:11" s="24" customFormat="1" ht="45" customHeight="1">
      <c r="A2" s="22"/>
      <c r="B2" s="641" t="s">
        <v>18</v>
      </c>
      <c r="C2" s="642"/>
      <c r="D2" s="642"/>
      <c r="E2" s="642"/>
      <c r="F2" s="642"/>
      <c r="G2" s="642"/>
      <c r="H2" s="642"/>
      <c r="I2" s="642"/>
      <c r="J2" s="642"/>
      <c r="K2" s="642"/>
    </row>
    <row r="3" spans="1:11" ht="35.25" customHeight="1">
      <c r="A3" s="643"/>
      <c r="B3" s="643"/>
      <c r="C3" s="643"/>
      <c r="D3" s="643"/>
      <c r="E3" s="643"/>
      <c r="F3" s="643"/>
      <c r="G3" s="643"/>
      <c r="H3" s="643"/>
      <c r="I3" s="643"/>
      <c r="J3" s="643"/>
      <c r="K3" s="643"/>
    </row>
    <row r="4" spans="1:11" s="24" customFormat="1" ht="25.5" customHeight="1" thickBot="1">
      <c r="A4" s="23"/>
      <c r="B4" s="53" t="s">
        <v>327</v>
      </c>
      <c r="C4" s="54"/>
      <c r="D4" s="50"/>
      <c r="E4" s="644" t="s">
        <v>111</v>
      </c>
      <c r="F4" s="644"/>
      <c r="G4" s="644"/>
      <c r="H4" s="161"/>
      <c r="I4" s="644" t="s">
        <v>112</v>
      </c>
      <c r="J4" s="644"/>
      <c r="K4" s="644"/>
    </row>
    <row r="5" spans="1:11" s="24" customFormat="1" ht="27.75" customHeight="1">
      <c r="A5" s="23"/>
      <c r="D5" s="30"/>
      <c r="E5" s="205" t="s">
        <v>241</v>
      </c>
      <c r="F5" s="206"/>
      <c r="G5" s="205" t="s">
        <v>218</v>
      </c>
      <c r="H5" s="207"/>
      <c r="I5" s="205" t="s">
        <v>241</v>
      </c>
      <c r="J5" s="206"/>
      <c r="K5" s="205" t="s">
        <v>218</v>
      </c>
    </row>
    <row r="6" spans="1:11" s="24" customFormat="1" ht="6" customHeight="1">
      <c r="A6" s="23"/>
      <c r="D6" s="25"/>
      <c r="E6" s="208"/>
      <c r="F6" s="208"/>
      <c r="G6" s="208"/>
      <c r="H6" s="208"/>
      <c r="I6" s="208"/>
      <c r="J6" s="208"/>
      <c r="K6" s="208"/>
    </row>
    <row r="7" spans="1:11" s="8" customFormat="1" ht="23.25">
      <c r="A7" s="19"/>
      <c r="E7" s="209" t="s">
        <v>24</v>
      </c>
      <c r="F7" s="147"/>
      <c r="G7" s="209" t="s">
        <v>24</v>
      </c>
      <c r="H7" s="147"/>
      <c r="I7" s="209" t="s">
        <v>24</v>
      </c>
      <c r="J7" s="147"/>
      <c r="K7" s="209" t="s">
        <v>24</v>
      </c>
    </row>
    <row r="8" spans="2:11" ht="20.25">
      <c r="B8" s="3"/>
      <c r="C8" s="3"/>
      <c r="I8" s="163"/>
      <c r="K8" s="163"/>
    </row>
    <row r="9" spans="2:11" s="8" customFormat="1" ht="25.5" customHeight="1">
      <c r="B9" s="10" t="s">
        <v>41</v>
      </c>
      <c r="C9" s="10"/>
      <c r="E9" s="165">
        <v>2188811</v>
      </c>
      <c r="F9" s="136"/>
      <c r="G9" s="156">
        <v>959285</v>
      </c>
      <c r="H9" s="136"/>
      <c r="I9" s="137">
        <v>5751919</v>
      </c>
      <c r="J9" s="140"/>
      <c r="K9" s="156">
        <v>4114326</v>
      </c>
    </row>
    <row r="10" spans="2:11" s="8" customFormat="1" ht="31.5" customHeight="1">
      <c r="B10" s="9" t="s">
        <v>55</v>
      </c>
      <c r="C10" s="10"/>
      <c r="E10" s="162">
        <f>-1872253+16431</f>
        <v>-1855822</v>
      </c>
      <c r="F10" s="166"/>
      <c r="G10" s="167">
        <v>-936929</v>
      </c>
      <c r="H10" s="166"/>
      <c r="I10" s="168">
        <f>-4988251+16431</f>
        <v>-4971820</v>
      </c>
      <c r="J10" s="169"/>
      <c r="K10" s="167">
        <v>-3934558</v>
      </c>
    </row>
    <row r="11" spans="2:11" s="20" customFormat="1" ht="36" customHeight="1">
      <c r="B11" s="18" t="s">
        <v>56</v>
      </c>
      <c r="C11" s="13"/>
      <c r="D11" s="21"/>
      <c r="E11" s="46">
        <f>SUM(E9:E10)</f>
        <v>332989</v>
      </c>
      <c r="F11" s="47"/>
      <c r="G11" s="47">
        <f>SUM(G9:G10)</f>
        <v>22356</v>
      </c>
      <c r="H11" s="47"/>
      <c r="I11" s="115">
        <f>SUM(I9:I10)</f>
        <v>780099</v>
      </c>
      <c r="J11" s="47"/>
      <c r="K11" s="47">
        <f>SUM(K9:K10)</f>
        <v>179768</v>
      </c>
    </row>
    <row r="12" spans="2:11" s="20" customFormat="1" ht="36" customHeight="1">
      <c r="B12" s="18" t="s">
        <v>74</v>
      </c>
      <c r="C12" s="13"/>
      <c r="D12" s="21"/>
      <c r="E12" s="165">
        <v>8467</v>
      </c>
      <c r="F12" s="136"/>
      <c r="G12" s="156">
        <v>1282</v>
      </c>
      <c r="H12" s="47"/>
      <c r="I12" s="115">
        <v>12439</v>
      </c>
      <c r="J12" s="47"/>
      <c r="K12" s="156">
        <v>3980</v>
      </c>
    </row>
    <row r="13" spans="2:11" s="20" customFormat="1" ht="33.75" customHeight="1">
      <c r="B13" s="18" t="s">
        <v>200</v>
      </c>
      <c r="C13" s="13"/>
      <c r="D13" s="21"/>
      <c r="E13" s="165">
        <v>13309</v>
      </c>
      <c r="F13" s="136"/>
      <c r="G13" s="156">
        <v>-11095</v>
      </c>
      <c r="H13" s="47"/>
      <c r="I13" s="115">
        <v>66438</v>
      </c>
      <c r="J13" s="47"/>
      <c r="K13" s="156">
        <v>-8738</v>
      </c>
    </row>
    <row r="14" spans="2:11" s="8" customFormat="1" ht="30.75" customHeight="1">
      <c r="B14" s="8" t="s">
        <v>57</v>
      </c>
      <c r="D14" s="11"/>
      <c r="E14" s="165">
        <v>-45923</v>
      </c>
      <c r="F14" s="136"/>
      <c r="G14" s="156">
        <v>-27772</v>
      </c>
      <c r="H14" s="136"/>
      <c r="I14" s="46">
        <v>-155304</v>
      </c>
      <c r="J14" s="136"/>
      <c r="K14" s="156">
        <v>-118457</v>
      </c>
    </row>
    <row r="15" spans="2:11" s="8" customFormat="1" ht="37.5" customHeight="1">
      <c r="B15" s="8" t="s">
        <v>75</v>
      </c>
      <c r="E15" s="162">
        <v>17475</v>
      </c>
      <c r="F15" s="166"/>
      <c r="G15" s="167">
        <v>30932</v>
      </c>
      <c r="H15" s="166"/>
      <c r="I15" s="189">
        <v>83942</v>
      </c>
      <c r="J15" s="169"/>
      <c r="K15" s="167">
        <v>81037</v>
      </c>
    </row>
    <row r="16" spans="2:11" s="12" customFormat="1" ht="39.75" customHeight="1">
      <c r="B16" s="28"/>
      <c r="C16" s="14"/>
      <c r="E16" s="210">
        <f>SUM(E11:E15)</f>
        <v>326317</v>
      </c>
      <c r="F16" s="170"/>
      <c r="G16" s="125">
        <v>15703</v>
      </c>
      <c r="H16" s="170"/>
      <c r="I16" s="210">
        <f>SUM(I11:I15)</f>
        <v>787614</v>
      </c>
      <c r="J16" s="170"/>
      <c r="K16" s="125">
        <v>137590</v>
      </c>
    </row>
    <row r="17" spans="2:11" s="12" customFormat="1" ht="39.75" customHeight="1">
      <c r="B17" s="12" t="s">
        <v>295</v>
      </c>
      <c r="C17" s="14"/>
      <c r="E17" s="215">
        <v>0</v>
      </c>
      <c r="F17" s="213"/>
      <c r="G17" s="214">
        <v>248841</v>
      </c>
      <c r="H17" s="213"/>
      <c r="I17" s="211">
        <v>41200</v>
      </c>
      <c r="J17" s="213"/>
      <c r="K17" s="214">
        <v>248841</v>
      </c>
    </row>
    <row r="18" spans="2:11" s="12" customFormat="1" ht="39.75" customHeight="1">
      <c r="B18" s="28" t="s">
        <v>160</v>
      </c>
      <c r="C18" s="14"/>
      <c r="E18" s="210">
        <f>SUM(E16:E17)</f>
        <v>326317</v>
      </c>
      <c r="F18" s="170"/>
      <c r="G18" s="221">
        <v>264544</v>
      </c>
      <c r="H18" s="170"/>
      <c r="I18" s="210">
        <f>SUM(I16:I17)</f>
        <v>828814</v>
      </c>
      <c r="J18" s="170"/>
      <c r="K18" s="125">
        <v>386431</v>
      </c>
    </row>
    <row r="19" spans="2:11" s="12" customFormat="1" ht="33" customHeight="1">
      <c r="B19" s="12" t="s">
        <v>25</v>
      </c>
      <c r="E19" s="165">
        <v>-59584</v>
      </c>
      <c r="F19" s="170"/>
      <c r="G19" s="156">
        <v>5900</v>
      </c>
      <c r="H19" s="170"/>
      <c r="I19" s="165">
        <v>-174278</v>
      </c>
      <c r="J19" s="170"/>
      <c r="K19" s="156">
        <v>-35033</v>
      </c>
    </row>
    <row r="20" spans="5:11" s="12" customFormat="1" ht="9" customHeight="1">
      <c r="E20" s="171"/>
      <c r="F20" s="172"/>
      <c r="G20" s="214"/>
      <c r="H20" s="172"/>
      <c r="I20" s="171"/>
      <c r="J20" s="172"/>
      <c r="K20" s="173"/>
    </row>
    <row r="21" spans="1:11" s="8" customFormat="1" ht="37.5" customHeight="1" thickBot="1">
      <c r="A21" s="16"/>
      <c r="B21" s="152" t="s">
        <v>54</v>
      </c>
      <c r="E21" s="174">
        <f>SUM(E18:E19)</f>
        <v>266733</v>
      </c>
      <c r="F21" s="174">
        <v>0</v>
      </c>
      <c r="G21" s="176">
        <v>270444</v>
      </c>
      <c r="H21" s="175"/>
      <c r="I21" s="174">
        <f>SUM(I18:I19)</f>
        <v>654536</v>
      </c>
      <c r="J21" s="175"/>
      <c r="K21" s="176">
        <v>351398</v>
      </c>
    </row>
    <row r="22" spans="1:11" s="8" customFormat="1" ht="37.5" customHeight="1">
      <c r="A22" s="16"/>
      <c r="B22" s="17"/>
      <c r="E22" s="137"/>
      <c r="F22" s="136"/>
      <c r="G22" s="156"/>
      <c r="H22" s="136"/>
      <c r="I22" s="137"/>
      <c r="J22" s="136"/>
      <c r="K22" s="156"/>
    </row>
    <row r="23" spans="1:11" s="8" customFormat="1" ht="37.5" customHeight="1">
      <c r="A23" s="16"/>
      <c r="B23" s="17" t="s">
        <v>225</v>
      </c>
      <c r="E23" s="137"/>
      <c r="F23" s="136"/>
      <c r="G23" s="156"/>
      <c r="H23" s="136"/>
      <c r="I23" s="137"/>
      <c r="J23" s="136"/>
      <c r="K23" s="156"/>
    </row>
    <row r="24" spans="1:11" s="8" customFormat="1" ht="24" customHeight="1">
      <c r="A24" s="16"/>
      <c r="B24" s="17" t="s">
        <v>226</v>
      </c>
      <c r="E24" s="165">
        <f>E21-E25</f>
        <v>179170</v>
      </c>
      <c r="F24" s="136"/>
      <c r="G24" s="156">
        <v>166432</v>
      </c>
      <c r="H24" s="136"/>
      <c r="I24" s="165">
        <f>I21-I25</f>
        <v>477736</v>
      </c>
      <c r="J24" s="136"/>
      <c r="K24" s="156">
        <v>210184</v>
      </c>
    </row>
    <row r="25" spans="2:11" s="8" customFormat="1" ht="26.25" customHeight="1">
      <c r="B25" s="8" t="s">
        <v>26</v>
      </c>
      <c r="E25" s="165">
        <v>87563</v>
      </c>
      <c r="F25" s="136"/>
      <c r="G25" s="156">
        <v>104012</v>
      </c>
      <c r="H25" s="136"/>
      <c r="I25" s="137">
        <v>176800</v>
      </c>
      <c r="J25" s="140"/>
      <c r="K25" s="156">
        <v>141214</v>
      </c>
    </row>
    <row r="26" spans="5:11" s="8" customFormat="1" ht="6.75" customHeight="1">
      <c r="E26" s="168"/>
      <c r="F26" s="166"/>
      <c r="G26" s="167"/>
      <c r="H26" s="166"/>
      <c r="I26" s="168"/>
      <c r="J26" s="169"/>
      <c r="K26" s="167"/>
    </row>
    <row r="27" spans="2:11" s="12" customFormat="1" ht="29.25" customHeight="1" thickBot="1">
      <c r="B27" s="55" t="s">
        <v>54</v>
      </c>
      <c r="E27" s="177">
        <v>266732.96612727136</v>
      </c>
      <c r="F27" s="178"/>
      <c r="G27" s="179">
        <v>270444</v>
      </c>
      <c r="H27" s="178"/>
      <c r="I27" s="180">
        <v>654536</v>
      </c>
      <c r="J27" s="178"/>
      <c r="K27" s="179">
        <v>351398</v>
      </c>
    </row>
    <row r="28" spans="2:11" s="8" customFormat="1" ht="18.75" customHeight="1">
      <c r="B28" s="18"/>
      <c r="E28" s="137"/>
      <c r="F28" s="136"/>
      <c r="G28" s="156"/>
      <c r="H28" s="136"/>
      <c r="I28" s="137"/>
      <c r="J28" s="140"/>
      <c r="K28" s="156"/>
    </row>
    <row r="29" spans="2:11" s="8" customFormat="1" ht="18.75" customHeight="1">
      <c r="B29" s="18"/>
      <c r="E29" s="137"/>
      <c r="F29" s="136"/>
      <c r="G29" s="156"/>
      <c r="H29" s="136"/>
      <c r="I29" s="137"/>
      <c r="J29" s="140"/>
      <c r="K29" s="156"/>
    </row>
    <row r="30" spans="2:11" s="8" customFormat="1" ht="36" customHeight="1">
      <c r="B30" s="7" t="s">
        <v>159</v>
      </c>
      <c r="E30" s="137"/>
      <c r="F30" s="136"/>
      <c r="G30" s="156"/>
      <c r="H30" s="136"/>
      <c r="I30" s="137"/>
      <c r="J30" s="140"/>
      <c r="K30" s="156"/>
    </row>
    <row r="31" spans="2:11" s="8" customFormat="1" ht="25.5" customHeight="1" thickBot="1">
      <c r="B31" s="18" t="s">
        <v>77</v>
      </c>
      <c r="E31" s="104">
        <v>28.96</v>
      </c>
      <c r="F31" s="159"/>
      <c r="G31" s="56">
        <v>27.82</v>
      </c>
      <c r="H31" s="160"/>
      <c r="I31" s="104">
        <v>79.04</v>
      </c>
      <c r="J31" s="159"/>
      <c r="K31" s="56">
        <v>35.21</v>
      </c>
    </row>
    <row r="32" spans="2:11" s="8" customFormat="1" ht="14.25" customHeight="1">
      <c r="B32" s="18"/>
      <c r="E32" s="158"/>
      <c r="F32" s="114"/>
      <c r="G32" s="154"/>
      <c r="H32" s="157"/>
      <c r="I32" s="158"/>
      <c r="J32" s="114"/>
      <c r="K32" s="154"/>
    </row>
    <row r="33" spans="2:11" s="8" customFormat="1" ht="30.75" customHeight="1" thickBot="1">
      <c r="B33" s="18" t="s">
        <v>78</v>
      </c>
      <c r="E33" s="104">
        <v>28.779526844649475</v>
      </c>
      <c r="F33" s="159"/>
      <c r="G33" s="56">
        <v>24.98275678598509</v>
      </c>
      <c r="H33" s="160"/>
      <c r="I33" s="104">
        <v>78.87</v>
      </c>
      <c r="J33" s="159"/>
      <c r="K33" s="56">
        <v>32.18</v>
      </c>
    </row>
    <row r="34" spans="2:11" s="8" customFormat="1" ht="18.75" customHeight="1">
      <c r="B34" s="18"/>
      <c r="E34" s="137"/>
      <c r="F34" s="136"/>
      <c r="G34" s="156"/>
      <c r="H34" s="136"/>
      <c r="I34" s="137"/>
      <c r="J34" s="140"/>
      <c r="K34" s="156"/>
    </row>
    <row r="35" spans="2:11" s="8" customFormat="1" ht="17.25" customHeight="1">
      <c r="B35" s="18"/>
      <c r="E35" s="137"/>
      <c r="F35" s="136"/>
      <c r="G35" s="156"/>
      <c r="H35" s="136"/>
      <c r="I35" s="137"/>
      <c r="J35" s="140"/>
      <c r="K35" s="156"/>
    </row>
    <row r="36" spans="2:11" s="8" customFormat="1" ht="36" customHeight="1">
      <c r="B36" s="7" t="s">
        <v>76</v>
      </c>
      <c r="E36" s="137"/>
      <c r="F36" s="136"/>
      <c r="G36" s="181"/>
      <c r="H36" s="136"/>
      <c r="I36" s="137"/>
      <c r="J36" s="140"/>
      <c r="K36" s="156"/>
    </row>
    <row r="37" spans="2:11" s="8" customFormat="1" ht="25.5" customHeight="1" thickBot="1">
      <c r="B37" s="18" t="s">
        <v>206</v>
      </c>
      <c r="E37" s="155">
        <f>30-12</f>
        <v>18</v>
      </c>
      <c r="F37" s="159"/>
      <c r="G37" s="56">
        <v>8.5</v>
      </c>
      <c r="H37" s="160">
        <v>0</v>
      </c>
      <c r="I37" s="104">
        <v>30</v>
      </c>
      <c r="J37" s="159"/>
      <c r="K37" s="56">
        <v>18.5</v>
      </c>
    </row>
    <row r="38" spans="2:11" s="8" customFormat="1" ht="51.75" customHeight="1">
      <c r="B38" s="18"/>
      <c r="E38" s="137"/>
      <c r="F38" s="136"/>
      <c r="G38" s="156"/>
      <c r="H38" s="136"/>
      <c r="I38" s="137"/>
      <c r="J38" s="140"/>
      <c r="K38" s="156"/>
    </row>
    <row r="39" spans="5:11" s="8" customFormat="1" ht="21" customHeight="1" hidden="1">
      <c r="E39" s="182"/>
      <c r="F39" s="183"/>
      <c r="G39" s="183"/>
      <c r="H39" s="183"/>
      <c r="I39" s="182"/>
      <c r="J39" s="184"/>
      <c r="K39" s="183"/>
    </row>
    <row r="40" spans="5:11" s="8" customFormat="1" ht="21" customHeight="1" hidden="1">
      <c r="E40" s="182"/>
      <c r="F40" s="183"/>
      <c r="G40" s="183"/>
      <c r="H40" s="183"/>
      <c r="I40" s="182"/>
      <c r="J40" s="184"/>
      <c r="K40" s="183"/>
    </row>
    <row r="41" spans="1:11" ht="18.75" customHeight="1">
      <c r="A41" s="2"/>
      <c r="B41" s="639" t="s">
        <v>275</v>
      </c>
      <c r="C41" s="639"/>
      <c r="D41" s="639"/>
      <c r="E41" s="639"/>
      <c r="F41" s="639"/>
      <c r="G41" s="639"/>
      <c r="H41" s="639"/>
      <c r="I41" s="639"/>
      <c r="J41" s="639"/>
      <c r="K41" s="639"/>
    </row>
    <row r="42" spans="2:11" ht="20.25" customHeight="1">
      <c r="B42" s="639"/>
      <c r="C42" s="639"/>
      <c r="D42" s="639"/>
      <c r="E42" s="639"/>
      <c r="F42" s="639"/>
      <c r="G42" s="639"/>
      <c r="H42" s="639"/>
      <c r="I42" s="639"/>
      <c r="J42" s="639"/>
      <c r="K42" s="639"/>
    </row>
    <row r="43" spans="5:11" ht="20.25">
      <c r="E43" s="185"/>
      <c r="H43" s="186"/>
      <c r="I43" s="187"/>
      <c r="J43" s="187"/>
      <c r="K43" s="187"/>
    </row>
    <row r="44" spans="8:11" ht="20.25">
      <c r="H44" s="186"/>
      <c r="I44" s="187"/>
      <c r="J44" s="187"/>
      <c r="K44" s="187"/>
    </row>
    <row r="45" spans="8:11" ht="20.25">
      <c r="H45" s="186"/>
      <c r="I45" s="187"/>
      <c r="J45" s="187"/>
      <c r="K45" s="187"/>
    </row>
    <row r="46" spans="9:11" ht="20.25">
      <c r="I46" s="187"/>
      <c r="J46" s="187"/>
      <c r="K46" s="187"/>
    </row>
    <row r="47" spans="9:11" ht="20.25">
      <c r="I47" s="187"/>
      <c r="J47" s="187"/>
      <c r="K47" s="187"/>
    </row>
    <row r="48" spans="9:11" ht="20.25">
      <c r="I48" s="187"/>
      <c r="J48" s="187"/>
      <c r="K48" s="187"/>
    </row>
    <row r="49" spans="9:11" ht="20.25">
      <c r="I49" s="187"/>
      <c r="J49" s="187"/>
      <c r="K49" s="187"/>
    </row>
    <row r="50" spans="9:11" ht="20.25">
      <c r="I50" s="187"/>
      <c r="J50" s="187"/>
      <c r="K50" s="187"/>
    </row>
    <row r="51" spans="9:11" ht="20.25">
      <c r="I51" s="187"/>
      <c r="J51" s="187"/>
      <c r="K51" s="187"/>
    </row>
    <row r="52" spans="9:11" ht="20.25">
      <c r="I52" s="187"/>
      <c r="J52" s="187"/>
      <c r="K52" s="187"/>
    </row>
    <row r="53" spans="9:11" ht="20.25">
      <c r="I53" s="187"/>
      <c r="J53" s="187"/>
      <c r="K53" s="187"/>
    </row>
  </sheetData>
  <mergeCells count="6">
    <mergeCell ref="B41:K42"/>
    <mergeCell ref="B1:K1"/>
    <mergeCell ref="B2:K2"/>
    <mergeCell ref="A3:K3"/>
    <mergeCell ref="E4:G4"/>
    <mergeCell ref="I4:K4"/>
  </mergeCells>
  <printOptions/>
  <pageMargins left="0.9055118110236221" right="0.7480314960629921" top="0.984251968503937" bottom="0.984251968503937" header="0.5118110236220472" footer="0.5118110236220472"/>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F548"/>
  <sheetViews>
    <sheetView view="pageBreakPreview" zoomScale="60" zoomScaleNormal="60" workbookViewId="0" topLeftCell="A1">
      <pane ySplit="2790" topLeftCell="BM34" activePane="bottomLeft" state="split"/>
      <selection pane="topLeft" activeCell="A1" sqref="A1"/>
      <selection pane="bottomLeft" activeCell="E11" sqref="E11"/>
    </sheetView>
  </sheetViews>
  <sheetFormatPr defaultColWidth="8.77734375" defaultRowHeight="15"/>
  <cols>
    <col min="1" max="1" width="2.6640625" style="6" customWidth="1"/>
    <col min="2" max="2" width="2.10546875" style="6" customWidth="1"/>
    <col min="3" max="3" width="76.10546875" style="2" customWidth="1"/>
    <col min="4" max="4" width="3.10546875" style="2" customWidth="1"/>
    <col min="5" max="6" width="18.99609375" style="133" customWidth="1"/>
    <col min="7" max="16384" width="10.5546875" style="2" customWidth="1"/>
  </cols>
  <sheetData>
    <row r="1" spans="2:6" ht="36" customHeight="1">
      <c r="B1" s="49" t="s">
        <v>53</v>
      </c>
      <c r="C1" s="31"/>
      <c r="D1" s="31"/>
      <c r="E1" s="126"/>
      <c r="F1" s="126"/>
    </row>
    <row r="2" spans="2:6" ht="30" customHeight="1">
      <c r="B2" s="48" t="s">
        <v>189</v>
      </c>
      <c r="C2" s="48"/>
      <c r="D2" s="48"/>
      <c r="E2" s="127"/>
      <c r="F2" s="127"/>
    </row>
    <row r="3" spans="1:6" s="8" customFormat="1" ht="4.5" customHeight="1" hidden="1">
      <c r="A3" s="5"/>
      <c r="B3" s="5"/>
      <c r="C3" s="5"/>
      <c r="E3" s="41"/>
      <c r="F3" s="41"/>
    </row>
    <row r="4" spans="2:6" ht="24" customHeight="1">
      <c r="B4" s="52"/>
      <c r="C4" s="52"/>
      <c r="D4" s="52"/>
      <c r="E4" s="128"/>
      <c r="F4" s="128" t="s">
        <v>144</v>
      </c>
    </row>
    <row r="5" spans="1:6" s="8" customFormat="1" ht="23.25">
      <c r="A5" s="32"/>
      <c r="B5" s="32"/>
      <c r="E5" s="129"/>
      <c r="F5" s="144" t="s">
        <v>237</v>
      </c>
    </row>
    <row r="6" spans="1:6" s="8" customFormat="1" ht="24" thickBot="1">
      <c r="A6" s="32"/>
      <c r="B6" s="51" t="s">
        <v>328</v>
      </c>
      <c r="C6" s="29"/>
      <c r="D6" s="29"/>
      <c r="E6" s="130"/>
      <c r="F6" s="145" t="s">
        <v>168</v>
      </c>
    </row>
    <row r="7" spans="1:6" s="8" customFormat="1" ht="27" customHeight="1">
      <c r="A7" s="32"/>
      <c r="B7" s="32"/>
      <c r="D7" s="34"/>
      <c r="E7" s="131" t="s">
        <v>241</v>
      </c>
      <c r="F7" s="146" t="s">
        <v>218</v>
      </c>
    </row>
    <row r="8" spans="1:6" s="8" customFormat="1" ht="24.75" customHeight="1">
      <c r="A8" s="32"/>
      <c r="B8" s="32"/>
      <c r="E8" s="132" t="s">
        <v>24</v>
      </c>
      <c r="F8" s="147" t="s">
        <v>24</v>
      </c>
    </row>
    <row r="9" spans="1:6" s="8" customFormat="1" ht="27" customHeight="1">
      <c r="A9" s="5"/>
      <c r="B9" s="35" t="s">
        <v>230</v>
      </c>
      <c r="D9" s="11"/>
      <c r="E9" s="142"/>
      <c r="F9" s="142"/>
    </row>
    <row r="10" spans="1:6" s="8" customFormat="1" ht="25.5" customHeight="1">
      <c r="A10" s="32"/>
      <c r="B10" s="35" t="s">
        <v>40</v>
      </c>
      <c r="D10" s="11"/>
      <c r="E10" s="105"/>
      <c r="F10" s="105"/>
    </row>
    <row r="11" spans="1:6" s="8" customFormat="1" ht="21.75" customHeight="1">
      <c r="A11" s="32"/>
      <c r="B11" s="36" t="s">
        <v>44</v>
      </c>
      <c r="D11" s="11"/>
      <c r="E11" s="105">
        <v>1661484</v>
      </c>
      <c r="F11" s="105">
        <v>1362636</v>
      </c>
    </row>
    <row r="12" spans="1:6" s="8" customFormat="1" ht="21.75" customHeight="1">
      <c r="A12" s="32"/>
      <c r="B12" s="36" t="s">
        <v>158</v>
      </c>
      <c r="D12" s="11"/>
      <c r="E12" s="105">
        <v>345468</v>
      </c>
      <c r="F12" s="105">
        <v>185292</v>
      </c>
    </row>
    <row r="13" spans="1:6" s="8" customFormat="1" ht="21.75" customHeight="1">
      <c r="A13" s="32"/>
      <c r="B13" s="36" t="s">
        <v>29</v>
      </c>
      <c r="D13" s="11"/>
      <c r="E13" s="105">
        <v>634562</v>
      </c>
      <c r="F13" s="105">
        <v>554898</v>
      </c>
    </row>
    <row r="14" spans="1:6" s="8" customFormat="1" ht="21.75" customHeight="1">
      <c r="A14" s="5"/>
      <c r="B14" s="36" t="s">
        <v>30</v>
      </c>
      <c r="D14" s="11"/>
      <c r="E14" s="105">
        <v>190936</v>
      </c>
      <c r="F14" s="105">
        <v>314784</v>
      </c>
    </row>
    <row r="15" spans="1:6" s="8" customFormat="1" ht="21.75" customHeight="1">
      <c r="A15" s="5"/>
      <c r="B15" s="36" t="s">
        <v>143</v>
      </c>
      <c r="D15" s="11"/>
      <c r="E15" s="105">
        <f>163477-12542</f>
        <v>150935</v>
      </c>
      <c r="F15" s="105">
        <v>150963</v>
      </c>
    </row>
    <row r="16" spans="1:6" s="8" customFormat="1" ht="21.75" customHeight="1">
      <c r="A16" s="5"/>
      <c r="B16" s="36" t="s">
        <v>219</v>
      </c>
      <c r="D16" s="11"/>
      <c r="E16" s="105">
        <v>134132</v>
      </c>
      <c r="F16" s="105">
        <v>140378</v>
      </c>
    </row>
    <row r="17" spans="1:6" s="8" customFormat="1" ht="21.75" customHeight="1">
      <c r="A17" s="5"/>
      <c r="B17" s="36" t="s">
        <v>353</v>
      </c>
      <c r="D17" s="11"/>
      <c r="E17" s="105">
        <v>455341</v>
      </c>
      <c r="F17" s="105">
        <v>0</v>
      </c>
    </row>
    <row r="18" spans="1:6" s="8" customFormat="1" ht="21.75" customHeight="1">
      <c r="A18" s="5"/>
      <c r="B18" s="36" t="s">
        <v>180</v>
      </c>
      <c r="D18" s="11"/>
      <c r="E18" s="105">
        <v>81225</v>
      </c>
      <c r="F18" s="105">
        <v>82844</v>
      </c>
    </row>
    <row r="19" spans="1:6" s="8" customFormat="1" ht="21.75" customHeight="1">
      <c r="A19" s="32"/>
      <c r="B19" s="36" t="s">
        <v>27</v>
      </c>
      <c r="D19" s="11"/>
      <c r="E19" s="105">
        <v>983475</v>
      </c>
      <c r="F19" s="105">
        <v>1272545</v>
      </c>
    </row>
    <row r="20" spans="1:6" s="8" customFormat="1" ht="21.75" customHeight="1">
      <c r="A20" s="32"/>
      <c r="B20" s="36" t="s">
        <v>31</v>
      </c>
      <c r="D20" s="11"/>
      <c r="E20" s="105">
        <v>603458</v>
      </c>
      <c r="F20" s="105">
        <v>7318</v>
      </c>
    </row>
    <row r="21" spans="1:6" s="8" customFormat="1" ht="21.75" customHeight="1">
      <c r="A21" s="32"/>
      <c r="B21" s="36" t="s">
        <v>386</v>
      </c>
      <c r="D21" s="11"/>
      <c r="E21" s="105">
        <v>972284</v>
      </c>
      <c r="F21" s="105">
        <v>107949</v>
      </c>
    </row>
    <row r="22" spans="1:6" s="12" customFormat="1" ht="26.25" customHeight="1">
      <c r="A22" s="37"/>
      <c r="B22" s="38"/>
      <c r="C22" s="39"/>
      <c r="D22" s="15"/>
      <c r="E22" s="106">
        <f>SUM(E11:E21)</f>
        <v>6213300</v>
      </c>
      <c r="F22" s="106">
        <f>SUM(F11:F21)</f>
        <v>4179607</v>
      </c>
    </row>
    <row r="23" spans="1:6" s="8" customFormat="1" ht="7.5" customHeight="1" hidden="1">
      <c r="A23" s="32"/>
      <c r="B23" s="33"/>
      <c r="C23" s="35"/>
      <c r="D23" s="11"/>
      <c r="E23" s="105"/>
      <c r="F23" s="105"/>
    </row>
    <row r="24" spans="1:6" s="8" customFormat="1" ht="21.75" customHeight="1">
      <c r="A24" s="32"/>
      <c r="B24" s="35" t="s">
        <v>32</v>
      </c>
      <c r="C24" s="35"/>
      <c r="D24" s="11"/>
      <c r="E24" s="105"/>
      <c r="F24" s="105"/>
    </row>
    <row r="25" spans="1:6" s="8" customFormat="1" ht="5.25" customHeight="1" hidden="1">
      <c r="A25" s="32"/>
      <c r="B25" s="35"/>
      <c r="C25" s="35"/>
      <c r="D25" s="11"/>
      <c r="E25" s="105"/>
      <c r="F25" s="105"/>
    </row>
    <row r="26" spans="1:6" s="8" customFormat="1" ht="22.5" customHeight="1">
      <c r="A26" s="32"/>
      <c r="B26" s="36" t="s">
        <v>42</v>
      </c>
      <c r="D26" s="143"/>
      <c r="E26" s="105">
        <f>199107-3737</f>
        <v>195370</v>
      </c>
      <c r="F26" s="105">
        <v>186983</v>
      </c>
    </row>
    <row r="27" spans="1:6" s="8" customFormat="1" ht="22.5" customHeight="1">
      <c r="A27" s="32"/>
      <c r="B27" s="36" t="s">
        <v>43</v>
      </c>
      <c r="D27" s="143"/>
      <c r="E27" s="105">
        <v>111225</v>
      </c>
      <c r="F27" s="105">
        <v>64120</v>
      </c>
    </row>
    <row r="28" spans="1:6" s="8" customFormat="1" ht="22.5" customHeight="1">
      <c r="A28" s="32"/>
      <c r="B28" s="36" t="s">
        <v>305</v>
      </c>
      <c r="D28" s="143"/>
      <c r="E28" s="105">
        <v>53972</v>
      </c>
      <c r="F28" s="105">
        <v>0</v>
      </c>
    </row>
    <row r="29" spans="1:6" s="8" customFormat="1" ht="22.5" customHeight="1">
      <c r="A29" s="32"/>
      <c r="B29" s="36" t="s">
        <v>114</v>
      </c>
      <c r="D29" s="143"/>
      <c r="E29" s="105">
        <f>1036752-20815</f>
        <v>1015937</v>
      </c>
      <c r="F29" s="105">
        <v>1114607</v>
      </c>
    </row>
    <row r="30" spans="1:6" s="8" customFormat="1" ht="22.5" customHeight="1">
      <c r="A30" s="32"/>
      <c r="B30" s="36" t="s">
        <v>36</v>
      </c>
      <c r="D30" s="143"/>
      <c r="E30" s="105">
        <f>759136-5305</f>
        <v>753831</v>
      </c>
      <c r="F30" s="105">
        <v>190553</v>
      </c>
    </row>
    <row r="31" spans="1:6" s="15" customFormat="1" ht="27.75" customHeight="1">
      <c r="A31" s="200"/>
      <c r="B31" s="200"/>
      <c r="C31" s="40"/>
      <c r="D31" s="143"/>
      <c r="E31" s="201">
        <f>SUM(E26:E30)</f>
        <v>2130335</v>
      </c>
      <c r="F31" s="201">
        <f>SUM(F26:F30)</f>
        <v>1556263</v>
      </c>
    </row>
    <row r="32" spans="1:6" s="15" customFormat="1" ht="24" customHeight="1">
      <c r="A32" s="200"/>
      <c r="B32" s="203" t="s">
        <v>6</v>
      </c>
      <c r="C32" s="40"/>
      <c r="D32" s="143"/>
      <c r="E32" s="105">
        <v>97475</v>
      </c>
      <c r="F32" s="202">
        <v>29990</v>
      </c>
    </row>
    <row r="33" spans="1:6" s="15" customFormat="1" ht="27.75" customHeight="1">
      <c r="A33" s="200"/>
      <c r="B33" s="200"/>
      <c r="C33" s="40"/>
      <c r="D33" s="143"/>
      <c r="E33" s="106">
        <f>SUM(E31:E32)</f>
        <v>2227810</v>
      </c>
      <c r="F33" s="106">
        <f>SUM(F31:F32)</f>
        <v>1586253</v>
      </c>
    </row>
    <row r="34" spans="1:6" s="8" customFormat="1" ht="34.5" customHeight="1" thickBot="1">
      <c r="A34" s="32"/>
      <c r="B34" s="35" t="s">
        <v>231</v>
      </c>
      <c r="C34" s="36"/>
      <c r="D34" s="143"/>
      <c r="E34" s="199">
        <f>E33+E22</f>
        <v>8441110</v>
      </c>
      <c r="F34" s="199">
        <f>F33+F22</f>
        <v>5765860</v>
      </c>
    </row>
    <row r="35" spans="1:6" s="8" customFormat="1" ht="38.25" customHeight="1">
      <c r="A35" s="32"/>
      <c r="B35" s="35" t="s">
        <v>232</v>
      </c>
      <c r="C35" s="36"/>
      <c r="D35" s="143"/>
      <c r="E35" s="105"/>
      <c r="F35" s="105"/>
    </row>
    <row r="36" spans="1:6" s="8" customFormat="1" ht="30.75" customHeight="1">
      <c r="A36" s="32"/>
      <c r="B36" s="35" t="s">
        <v>233</v>
      </c>
      <c r="C36" s="35"/>
      <c r="D36" s="11"/>
      <c r="E36" s="105"/>
      <c r="F36" s="105"/>
    </row>
    <row r="37" spans="1:6" s="8" customFormat="1" ht="5.25" customHeight="1" hidden="1">
      <c r="A37" s="32"/>
      <c r="B37" s="35"/>
      <c r="C37" s="35"/>
      <c r="D37" s="11"/>
      <c r="E37" s="105"/>
      <c r="F37" s="105"/>
    </row>
    <row r="38" spans="1:6" s="8" customFormat="1" ht="22.5" customHeight="1">
      <c r="A38" s="32"/>
      <c r="B38" s="36" t="s">
        <v>34</v>
      </c>
      <c r="D38" s="11"/>
      <c r="E38" s="108">
        <v>314520</v>
      </c>
      <c r="F38" s="105">
        <v>299135</v>
      </c>
    </row>
    <row r="39" spans="1:6" s="8" customFormat="1" ht="27.75" customHeight="1">
      <c r="A39" s="32"/>
      <c r="B39" s="36" t="s">
        <v>35</v>
      </c>
      <c r="E39" s="108">
        <v>2046401</v>
      </c>
      <c r="F39" s="108">
        <v>1624530</v>
      </c>
    </row>
    <row r="40" spans="1:6" s="8" customFormat="1" ht="27.75" customHeight="1">
      <c r="A40" s="32"/>
      <c r="B40" s="35" t="s">
        <v>79</v>
      </c>
      <c r="E40" s="109">
        <v>2360921</v>
      </c>
      <c r="F40" s="109">
        <v>1923665</v>
      </c>
    </row>
    <row r="41" spans="1:6" s="8" customFormat="1" ht="27.75" customHeight="1">
      <c r="A41" s="32"/>
      <c r="B41" s="35" t="s">
        <v>26</v>
      </c>
      <c r="E41" s="110">
        <v>847913</v>
      </c>
      <c r="F41" s="105">
        <v>783219.9636</v>
      </c>
    </row>
    <row r="42" spans="1:6" s="12" customFormat="1" ht="32.25" customHeight="1">
      <c r="A42" s="37"/>
      <c r="B42" s="36" t="s">
        <v>234</v>
      </c>
      <c r="C42" s="44"/>
      <c r="E42" s="149">
        <v>3208834</v>
      </c>
      <c r="F42" s="149">
        <v>2706884.9636</v>
      </c>
    </row>
    <row r="43" spans="1:6" s="8" customFormat="1" ht="33.75" customHeight="1">
      <c r="A43" s="32"/>
      <c r="B43" s="35" t="s">
        <v>45</v>
      </c>
      <c r="C43" s="35"/>
      <c r="D43" s="11"/>
      <c r="E43" s="105"/>
      <c r="F43" s="105"/>
    </row>
    <row r="44" spans="1:6" s="8" customFormat="1" ht="0.75" customHeight="1">
      <c r="A44" s="32"/>
      <c r="B44" s="35"/>
      <c r="C44" s="35"/>
      <c r="D44" s="11"/>
      <c r="E44" s="105"/>
      <c r="F44" s="105"/>
    </row>
    <row r="45" spans="1:6" s="8" customFormat="1" ht="19.5" customHeight="1">
      <c r="A45" s="32"/>
      <c r="B45" s="36" t="s">
        <v>177</v>
      </c>
      <c r="E45" s="108">
        <v>1152124</v>
      </c>
      <c r="F45" s="105">
        <v>672775</v>
      </c>
    </row>
    <row r="46" spans="1:6" s="8" customFormat="1" ht="24.75" customHeight="1">
      <c r="A46" s="32"/>
      <c r="B46" s="36" t="s">
        <v>259</v>
      </c>
      <c r="E46" s="108">
        <v>19992</v>
      </c>
      <c r="F46" s="105">
        <v>44640</v>
      </c>
    </row>
    <row r="47" spans="1:6" s="8" customFormat="1" ht="25.5" customHeight="1">
      <c r="A47" s="32"/>
      <c r="B47" s="36" t="s">
        <v>179</v>
      </c>
      <c r="E47" s="108">
        <v>97638</v>
      </c>
      <c r="F47" s="105">
        <v>72598</v>
      </c>
    </row>
    <row r="48" spans="1:6" s="12" customFormat="1" ht="26.25" customHeight="1">
      <c r="A48" s="37"/>
      <c r="B48" s="39"/>
      <c r="C48" s="39"/>
      <c r="D48" s="15"/>
      <c r="E48" s="106">
        <v>1269754</v>
      </c>
      <c r="F48" s="106">
        <v>790013</v>
      </c>
    </row>
    <row r="49" spans="1:6" s="8" customFormat="1" ht="27" customHeight="1">
      <c r="A49" s="32"/>
      <c r="B49" s="35" t="s">
        <v>33</v>
      </c>
      <c r="C49" s="36"/>
      <c r="D49" s="143"/>
      <c r="E49" s="105"/>
      <c r="F49" s="105"/>
    </row>
    <row r="50" spans="1:6" s="8" customFormat="1" ht="21.75" customHeight="1">
      <c r="A50" s="32"/>
      <c r="B50" s="36" t="s">
        <v>178</v>
      </c>
      <c r="D50" s="143"/>
      <c r="E50" s="108">
        <v>2231109</v>
      </c>
      <c r="F50" s="105">
        <v>1628272</v>
      </c>
    </row>
    <row r="51" spans="1:6" s="8" customFormat="1" ht="21.75" customHeight="1">
      <c r="A51" s="32"/>
      <c r="B51" s="36" t="s">
        <v>116</v>
      </c>
      <c r="D51" s="190"/>
      <c r="E51" s="105">
        <f>1445018-12201</f>
        <v>1432817</v>
      </c>
      <c r="F51" s="105">
        <v>607829</v>
      </c>
    </row>
    <row r="52" spans="1:6" s="8" customFormat="1" ht="19.5" customHeight="1">
      <c r="A52" s="32"/>
      <c r="B52" s="36" t="s">
        <v>306</v>
      </c>
      <c r="E52" s="108">
        <v>231392</v>
      </c>
      <c r="F52" s="105">
        <v>0</v>
      </c>
    </row>
    <row r="53" spans="1:6" s="8" customFormat="1" ht="21.75" customHeight="1">
      <c r="A53" s="32"/>
      <c r="B53" s="36" t="s">
        <v>25</v>
      </c>
      <c r="D53" s="204"/>
      <c r="E53" s="108">
        <f>22419-27</f>
        <v>22392</v>
      </c>
      <c r="F53" s="105">
        <v>11024</v>
      </c>
    </row>
    <row r="54" spans="1:6" s="8" customFormat="1" ht="21.75" customHeight="1">
      <c r="A54" s="32"/>
      <c r="B54" s="36" t="s">
        <v>207</v>
      </c>
      <c r="D54" s="204"/>
      <c r="E54" s="108">
        <v>32584</v>
      </c>
      <c r="F54" s="105">
        <v>21837</v>
      </c>
    </row>
    <row r="55" spans="1:6" s="8" customFormat="1" ht="21.75" customHeight="1">
      <c r="A55" s="32"/>
      <c r="B55" s="36"/>
      <c r="D55" s="204"/>
      <c r="E55" s="109">
        <f>SUM(E50:E54)</f>
        <v>3950294</v>
      </c>
      <c r="F55" s="109">
        <f>SUM(F50:F54)</f>
        <v>2268962</v>
      </c>
    </row>
    <row r="56" spans="1:6" s="8" customFormat="1" ht="49.5" customHeight="1">
      <c r="A56" s="32"/>
      <c r="B56" s="632" t="s">
        <v>7</v>
      </c>
      <c r="C56" s="632"/>
      <c r="D56" s="204"/>
      <c r="E56" s="108">
        <v>12228</v>
      </c>
      <c r="F56" s="105">
        <v>0</v>
      </c>
    </row>
    <row r="57" spans="1:6" s="12" customFormat="1" ht="25.5" customHeight="1">
      <c r="A57" s="37"/>
      <c r="B57" s="37"/>
      <c r="C57" s="40"/>
      <c r="D57" s="15"/>
      <c r="E57" s="106">
        <v>3962522</v>
      </c>
      <c r="F57" s="106">
        <v>2268962</v>
      </c>
    </row>
    <row r="58" spans="1:6" s="12" customFormat="1" ht="27" customHeight="1">
      <c r="A58" s="37"/>
      <c r="B58" s="39" t="s">
        <v>235</v>
      </c>
      <c r="C58" s="39"/>
      <c r="D58" s="15"/>
      <c r="E58" s="107">
        <v>5232276</v>
      </c>
      <c r="F58" s="107">
        <v>3058975</v>
      </c>
    </row>
    <row r="59" spans="1:6" s="8" customFormat="1" ht="6" customHeight="1">
      <c r="A59" s="32"/>
      <c r="B59" s="35"/>
      <c r="C59" s="35"/>
      <c r="D59" s="11"/>
      <c r="E59" s="151"/>
      <c r="F59" s="151"/>
    </row>
    <row r="60" spans="1:6" s="12" customFormat="1" ht="34.5" customHeight="1" thickBot="1">
      <c r="A60" s="37"/>
      <c r="B60" s="45" t="s">
        <v>236</v>
      </c>
      <c r="C60" s="42"/>
      <c r="D60" s="15"/>
      <c r="E60" s="150">
        <v>8441110</v>
      </c>
      <c r="F60" s="150">
        <v>5765859.9636</v>
      </c>
    </row>
    <row r="61" spans="1:6" s="8" customFormat="1" ht="12" customHeight="1" hidden="1">
      <c r="A61" s="32"/>
      <c r="B61" s="32"/>
      <c r="C61" s="43"/>
      <c r="D61" s="11"/>
      <c r="E61" s="105"/>
      <c r="F61" s="105"/>
    </row>
    <row r="62" spans="1:6" s="8" customFormat="1" ht="6.75" customHeight="1">
      <c r="A62" s="32"/>
      <c r="B62" s="32"/>
      <c r="E62" s="41"/>
      <c r="F62" s="41"/>
    </row>
    <row r="63" spans="1:6" s="12" customFormat="1" ht="51" customHeight="1" thickBot="1">
      <c r="A63" s="37"/>
      <c r="B63" s="646" t="s">
        <v>256</v>
      </c>
      <c r="C63" s="631"/>
      <c r="E63" s="217">
        <v>3.75</v>
      </c>
      <c r="F63" s="134">
        <v>3.21537934377455</v>
      </c>
    </row>
    <row r="64" spans="1:6" s="8" customFormat="1" ht="6" customHeight="1">
      <c r="A64" s="32"/>
      <c r="B64" s="32"/>
      <c r="E64" s="41"/>
      <c r="F64" s="41"/>
    </row>
    <row r="65" spans="1:6" s="8" customFormat="1" ht="7.5" customHeight="1" hidden="1">
      <c r="A65" s="32"/>
      <c r="B65" s="32"/>
      <c r="E65" s="41"/>
      <c r="F65" s="148"/>
    </row>
    <row r="66" spans="1:6" s="8" customFormat="1" ht="48.75" customHeight="1">
      <c r="A66" s="32"/>
      <c r="B66" s="639" t="s">
        <v>264</v>
      </c>
      <c r="C66" s="645"/>
      <c r="D66" s="645"/>
      <c r="E66" s="645"/>
      <c r="F66" s="645"/>
    </row>
    <row r="67" spans="1:6" s="8" customFormat="1" ht="23.25">
      <c r="A67" s="32"/>
      <c r="B67" s="20"/>
      <c r="E67" s="41"/>
      <c r="F67" s="41"/>
    </row>
    <row r="68" spans="1:6" s="8" customFormat="1" ht="23.25">
      <c r="A68" s="32"/>
      <c r="B68" s="20"/>
      <c r="E68" s="41"/>
      <c r="F68" s="41"/>
    </row>
    <row r="69" spans="1:6" s="8" customFormat="1" ht="23.25">
      <c r="A69" s="32"/>
      <c r="B69" s="20"/>
      <c r="E69" s="41"/>
      <c r="F69" s="41"/>
    </row>
    <row r="70" spans="1:6" s="8" customFormat="1" ht="23.25">
      <c r="A70" s="32"/>
      <c r="B70" s="20"/>
      <c r="E70" s="41"/>
      <c r="F70" s="41"/>
    </row>
    <row r="71" spans="1:6" s="8" customFormat="1" ht="23.25">
      <c r="A71" s="32"/>
      <c r="B71" s="20"/>
      <c r="E71" s="41"/>
      <c r="F71" s="41"/>
    </row>
    <row r="72" spans="1:6" s="8" customFormat="1" ht="23.25">
      <c r="A72" s="32"/>
      <c r="B72" s="20"/>
      <c r="E72" s="41"/>
      <c r="F72" s="41"/>
    </row>
    <row r="73" spans="1:6" s="8" customFormat="1" ht="23.25">
      <c r="A73" s="32"/>
      <c r="B73" s="20"/>
      <c r="E73" s="41"/>
      <c r="F73" s="41"/>
    </row>
    <row r="74" spans="1:6" s="8" customFormat="1" ht="23.25">
      <c r="A74" s="32"/>
      <c r="B74" s="20"/>
      <c r="E74" s="41"/>
      <c r="F74" s="41"/>
    </row>
    <row r="75" spans="1:6" s="8" customFormat="1" ht="23.25">
      <c r="A75" s="32"/>
      <c r="B75" s="32"/>
      <c r="E75" s="41"/>
      <c r="F75" s="41"/>
    </row>
    <row r="76" spans="1:6" s="8" customFormat="1" ht="23.25">
      <c r="A76" s="32"/>
      <c r="B76" s="32"/>
      <c r="E76" s="41"/>
      <c r="F76" s="41"/>
    </row>
    <row r="77" spans="1:6" s="8" customFormat="1" ht="23.25">
      <c r="A77" s="32"/>
      <c r="B77" s="32"/>
      <c r="E77" s="41"/>
      <c r="F77" s="41"/>
    </row>
    <row r="78" spans="1:6" s="8" customFormat="1" ht="23.25">
      <c r="A78" s="32"/>
      <c r="B78" s="32"/>
      <c r="E78" s="41"/>
      <c r="F78" s="41"/>
    </row>
    <row r="79" spans="1:6" s="8" customFormat="1" ht="23.25">
      <c r="A79" s="32"/>
      <c r="B79" s="32"/>
      <c r="E79" s="41"/>
      <c r="F79" s="41"/>
    </row>
    <row r="80" spans="1:6" s="8" customFormat="1" ht="23.25">
      <c r="A80" s="32"/>
      <c r="B80" s="32"/>
      <c r="E80" s="41"/>
      <c r="F80" s="41"/>
    </row>
    <row r="81" spans="1:6" s="8" customFormat="1" ht="23.25">
      <c r="A81" s="32"/>
      <c r="B81" s="32"/>
      <c r="E81" s="41"/>
      <c r="F81" s="41"/>
    </row>
    <row r="82" spans="1:6" s="8" customFormat="1" ht="23.25">
      <c r="A82" s="32"/>
      <c r="B82" s="32"/>
      <c r="E82" s="41"/>
      <c r="F82" s="41"/>
    </row>
    <row r="83" spans="1:6" s="8" customFormat="1" ht="23.25">
      <c r="A83" s="32"/>
      <c r="B83" s="32"/>
      <c r="E83" s="41"/>
      <c r="F83" s="41"/>
    </row>
    <row r="84" spans="1:6" s="8" customFormat="1" ht="23.25">
      <c r="A84" s="32"/>
      <c r="B84" s="32"/>
      <c r="E84" s="41"/>
      <c r="F84" s="41"/>
    </row>
    <row r="85" spans="1:6" s="8" customFormat="1" ht="23.25">
      <c r="A85" s="32"/>
      <c r="B85" s="32"/>
      <c r="E85" s="41"/>
      <c r="F85" s="41"/>
    </row>
    <row r="86" spans="1:6" s="8" customFormat="1" ht="23.25">
      <c r="A86" s="32"/>
      <c r="B86" s="32"/>
      <c r="E86" s="41"/>
      <c r="F86" s="41"/>
    </row>
    <row r="87" spans="1:6" s="8" customFormat="1" ht="23.25">
      <c r="A87" s="32"/>
      <c r="B87" s="32"/>
      <c r="E87" s="41"/>
      <c r="F87" s="41"/>
    </row>
    <row r="88" spans="1:6" s="8" customFormat="1" ht="23.25">
      <c r="A88" s="32"/>
      <c r="B88" s="32"/>
      <c r="E88" s="41"/>
      <c r="F88" s="41"/>
    </row>
    <row r="89" spans="1:6" s="8" customFormat="1" ht="23.25">
      <c r="A89" s="32"/>
      <c r="B89" s="32"/>
      <c r="E89" s="41"/>
      <c r="F89" s="41"/>
    </row>
    <row r="90" spans="1:6" s="8" customFormat="1" ht="23.25">
      <c r="A90" s="32"/>
      <c r="B90" s="32"/>
      <c r="E90" s="41"/>
      <c r="F90" s="41"/>
    </row>
    <row r="91" spans="1:6" s="8" customFormat="1" ht="23.25">
      <c r="A91" s="32"/>
      <c r="B91" s="32"/>
      <c r="E91" s="41"/>
      <c r="F91" s="41"/>
    </row>
    <row r="92" spans="1:6" s="8" customFormat="1" ht="23.25">
      <c r="A92" s="32"/>
      <c r="B92" s="32"/>
      <c r="E92" s="41"/>
      <c r="F92" s="41"/>
    </row>
    <row r="93" spans="1:6" s="8" customFormat="1" ht="23.25">
      <c r="A93" s="32"/>
      <c r="B93" s="32"/>
      <c r="E93" s="41"/>
      <c r="F93" s="41"/>
    </row>
    <row r="94" spans="1:6" s="8" customFormat="1" ht="23.25">
      <c r="A94" s="32"/>
      <c r="B94" s="32"/>
      <c r="E94" s="41"/>
      <c r="F94" s="41"/>
    </row>
    <row r="95" spans="1:6" s="8" customFormat="1" ht="23.25">
      <c r="A95" s="32"/>
      <c r="B95" s="32"/>
      <c r="E95" s="41"/>
      <c r="F95" s="41"/>
    </row>
    <row r="96" spans="1:6" s="8" customFormat="1" ht="23.25">
      <c r="A96" s="32"/>
      <c r="B96" s="32"/>
      <c r="E96" s="41"/>
      <c r="F96" s="41"/>
    </row>
    <row r="97" spans="1:6" s="8" customFormat="1" ht="23.25">
      <c r="A97" s="32"/>
      <c r="B97" s="32"/>
      <c r="E97" s="41"/>
      <c r="F97" s="41"/>
    </row>
    <row r="98" spans="1:6" s="8" customFormat="1" ht="23.25">
      <c r="A98" s="32"/>
      <c r="B98" s="32"/>
      <c r="E98" s="41"/>
      <c r="F98" s="41"/>
    </row>
    <row r="99" spans="1:6" s="8" customFormat="1" ht="23.25">
      <c r="A99" s="32"/>
      <c r="B99" s="32"/>
      <c r="E99" s="41"/>
      <c r="F99" s="41"/>
    </row>
    <row r="100" spans="1:6" s="8" customFormat="1" ht="23.25">
      <c r="A100" s="32"/>
      <c r="B100" s="32"/>
      <c r="E100" s="41"/>
      <c r="F100" s="41"/>
    </row>
    <row r="101" spans="1:6" s="8" customFormat="1" ht="23.25">
      <c r="A101" s="32"/>
      <c r="B101" s="32"/>
      <c r="E101" s="41"/>
      <c r="F101" s="41"/>
    </row>
    <row r="102" spans="1:6" s="8" customFormat="1" ht="23.25">
      <c r="A102" s="32"/>
      <c r="B102" s="32"/>
      <c r="E102" s="41"/>
      <c r="F102" s="41"/>
    </row>
    <row r="103" spans="1:6" s="8" customFormat="1" ht="23.25">
      <c r="A103" s="32"/>
      <c r="B103" s="32"/>
      <c r="E103" s="41"/>
      <c r="F103" s="41"/>
    </row>
    <row r="104" spans="1:6" s="8" customFormat="1" ht="23.25">
      <c r="A104" s="32"/>
      <c r="B104" s="32"/>
      <c r="E104" s="41"/>
      <c r="F104" s="41"/>
    </row>
    <row r="105" spans="1:6" s="8" customFormat="1" ht="23.25">
      <c r="A105" s="32"/>
      <c r="B105" s="32"/>
      <c r="E105" s="41"/>
      <c r="F105" s="41"/>
    </row>
    <row r="106" spans="1:6" s="8" customFormat="1" ht="23.25">
      <c r="A106" s="32"/>
      <c r="B106" s="32"/>
      <c r="E106" s="41"/>
      <c r="F106" s="41"/>
    </row>
    <row r="107" spans="1:6" s="8" customFormat="1" ht="23.25">
      <c r="A107" s="32"/>
      <c r="B107" s="32"/>
      <c r="E107" s="41"/>
      <c r="F107" s="41"/>
    </row>
    <row r="108" spans="1:6" s="8" customFormat="1" ht="23.25">
      <c r="A108" s="32"/>
      <c r="B108" s="32"/>
      <c r="E108" s="41"/>
      <c r="F108" s="41"/>
    </row>
    <row r="109" spans="1:6" s="8" customFormat="1" ht="23.25">
      <c r="A109" s="32"/>
      <c r="B109" s="32"/>
      <c r="E109" s="41"/>
      <c r="F109" s="41"/>
    </row>
    <row r="110" spans="1:6" s="8" customFormat="1" ht="23.25">
      <c r="A110" s="32"/>
      <c r="B110" s="32"/>
      <c r="E110" s="41"/>
      <c r="F110" s="41"/>
    </row>
    <row r="111" spans="1:6" s="8" customFormat="1" ht="23.25">
      <c r="A111" s="32"/>
      <c r="B111" s="32"/>
      <c r="E111" s="41"/>
      <c r="F111" s="41"/>
    </row>
    <row r="112" spans="1:6" s="8" customFormat="1" ht="23.25">
      <c r="A112" s="32"/>
      <c r="B112" s="32"/>
      <c r="E112" s="41"/>
      <c r="F112" s="41"/>
    </row>
    <row r="113" spans="1:6" s="8" customFormat="1" ht="23.25">
      <c r="A113" s="32"/>
      <c r="B113" s="32"/>
      <c r="E113" s="41"/>
      <c r="F113" s="41"/>
    </row>
    <row r="114" spans="1:6" s="8" customFormat="1" ht="23.25">
      <c r="A114" s="32"/>
      <c r="B114" s="32"/>
      <c r="E114" s="41"/>
      <c r="F114" s="41"/>
    </row>
    <row r="115" spans="1:6" s="8" customFormat="1" ht="23.25">
      <c r="A115" s="32"/>
      <c r="B115" s="32"/>
      <c r="E115" s="41"/>
      <c r="F115" s="41"/>
    </row>
    <row r="116" spans="1:6" s="8" customFormat="1" ht="23.25">
      <c r="A116" s="32"/>
      <c r="B116" s="32"/>
      <c r="E116" s="41"/>
      <c r="F116" s="41"/>
    </row>
    <row r="117" spans="1:6" s="8" customFormat="1" ht="23.25">
      <c r="A117" s="32"/>
      <c r="B117" s="32"/>
      <c r="E117" s="41"/>
      <c r="F117" s="41"/>
    </row>
    <row r="118" spans="1:6" s="8" customFormat="1" ht="23.25">
      <c r="A118" s="32"/>
      <c r="B118" s="32"/>
      <c r="E118" s="41"/>
      <c r="F118" s="41"/>
    </row>
    <row r="119" spans="1:6" s="8" customFormat="1" ht="23.25">
      <c r="A119" s="32"/>
      <c r="B119" s="32"/>
      <c r="E119" s="41"/>
      <c r="F119" s="41"/>
    </row>
    <row r="120" spans="1:6" s="8" customFormat="1" ht="23.25">
      <c r="A120" s="32"/>
      <c r="B120" s="32"/>
      <c r="E120" s="41"/>
      <c r="F120" s="41"/>
    </row>
    <row r="121" spans="1:6" s="8" customFormat="1" ht="23.25">
      <c r="A121" s="32"/>
      <c r="B121" s="32"/>
      <c r="E121" s="41"/>
      <c r="F121" s="41"/>
    </row>
    <row r="122" spans="1:6" s="8" customFormat="1" ht="23.25">
      <c r="A122" s="32"/>
      <c r="B122" s="32"/>
      <c r="E122" s="41"/>
      <c r="F122" s="41"/>
    </row>
    <row r="123" spans="1:6" s="8" customFormat="1" ht="23.25">
      <c r="A123" s="32"/>
      <c r="B123" s="32"/>
      <c r="E123" s="41"/>
      <c r="F123" s="41"/>
    </row>
    <row r="124" spans="1:6" s="8" customFormat="1" ht="23.25">
      <c r="A124" s="32"/>
      <c r="B124" s="32"/>
      <c r="E124" s="41"/>
      <c r="F124" s="41"/>
    </row>
    <row r="125" spans="1:6" s="8" customFormat="1" ht="23.25">
      <c r="A125" s="32"/>
      <c r="B125" s="32"/>
      <c r="E125" s="41"/>
      <c r="F125" s="41"/>
    </row>
    <row r="126" spans="1:6" s="8" customFormat="1" ht="23.25">
      <c r="A126" s="32"/>
      <c r="B126" s="32"/>
      <c r="E126" s="41"/>
      <c r="F126" s="41"/>
    </row>
    <row r="127" spans="1:6" s="8" customFormat="1" ht="23.25">
      <c r="A127" s="32"/>
      <c r="B127" s="32"/>
      <c r="E127" s="41"/>
      <c r="F127" s="41"/>
    </row>
    <row r="128" spans="1:6" s="8" customFormat="1" ht="23.25">
      <c r="A128" s="32"/>
      <c r="B128" s="32"/>
      <c r="E128" s="41"/>
      <c r="F128" s="41"/>
    </row>
    <row r="129" spans="1:6" s="8" customFormat="1" ht="23.25">
      <c r="A129" s="32"/>
      <c r="B129" s="32"/>
      <c r="E129" s="41"/>
      <c r="F129" s="41"/>
    </row>
    <row r="130" spans="1:6" s="8" customFormat="1" ht="23.25">
      <c r="A130" s="32"/>
      <c r="B130" s="32"/>
      <c r="E130" s="41"/>
      <c r="F130" s="41"/>
    </row>
    <row r="131" spans="1:6" s="8" customFormat="1" ht="23.25">
      <c r="A131" s="32"/>
      <c r="B131" s="32"/>
      <c r="E131" s="41"/>
      <c r="F131" s="41"/>
    </row>
    <row r="132" spans="1:6" s="8" customFormat="1" ht="23.25">
      <c r="A132" s="32"/>
      <c r="B132" s="32"/>
      <c r="E132" s="41"/>
      <c r="F132" s="41"/>
    </row>
    <row r="133" spans="1:6" s="8" customFormat="1" ht="23.25">
      <c r="A133" s="32"/>
      <c r="B133" s="32"/>
      <c r="E133" s="41"/>
      <c r="F133" s="41"/>
    </row>
    <row r="134" spans="1:6" s="8" customFormat="1" ht="23.25">
      <c r="A134" s="32"/>
      <c r="B134" s="32"/>
      <c r="E134" s="41"/>
      <c r="F134" s="41"/>
    </row>
    <row r="135" spans="1:6" s="8" customFormat="1" ht="23.25">
      <c r="A135" s="32"/>
      <c r="B135" s="32"/>
      <c r="E135" s="41"/>
      <c r="F135" s="41"/>
    </row>
    <row r="136" spans="1:6" s="8" customFormat="1" ht="23.25">
      <c r="A136" s="32"/>
      <c r="B136" s="32"/>
      <c r="E136" s="41"/>
      <c r="F136" s="41"/>
    </row>
    <row r="137" spans="1:6" s="8" customFormat="1" ht="23.25">
      <c r="A137" s="32"/>
      <c r="B137" s="32"/>
      <c r="E137" s="41"/>
      <c r="F137" s="41"/>
    </row>
    <row r="138" spans="1:6" s="8" customFormat="1" ht="23.25">
      <c r="A138" s="32"/>
      <c r="B138" s="32"/>
      <c r="E138" s="41"/>
      <c r="F138" s="41"/>
    </row>
    <row r="139" spans="1:6" s="8" customFormat="1" ht="23.25">
      <c r="A139" s="32"/>
      <c r="B139" s="32"/>
      <c r="E139" s="41"/>
      <c r="F139" s="41"/>
    </row>
    <row r="140" spans="1:6" s="8" customFormat="1" ht="23.25">
      <c r="A140" s="32"/>
      <c r="B140" s="32"/>
      <c r="E140" s="41"/>
      <c r="F140" s="41"/>
    </row>
    <row r="141" spans="1:6" s="8" customFormat="1" ht="23.25">
      <c r="A141" s="32"/>
      <c r="B141" s="32"/>
      <c r="E141" s="41"/>
      <c r="F141" s="41"/>
    </row>
    <row r="142" spans="1:6" s="8" customFormat="1" ht="23.25">
      <c r="A142" s="32"/>
      <c r="B142" s="32"/>
      <c r="E142" s="41"/>
      <c r="F142" s="41"/>
    </row>
    <row r="143" spans="1:6" s="8" customFormat="1" ht="23.25">
      <c r="A143" s="32"/>
      <c r="B143" s="32"/>
      <c r="E143" s="41"/>
      <c r="F143" s="41"/>
    </row>
    <row r="144" spans="1:6" s="8" customFormat="1" ht="23.25">
      <c r="A144" s="32"/>
      <c r="B144" s="32"/>
      <c r="E144" s="41"/>
      <c r="F144" s="41"/>
    </row>
    <row r="145" spans="1:6" s="8" customFormat="1" ht="23.25">
      <c r="A145" s="32"/>
      <c r="B145" s="32"/>
      <c r="E145" s="41"/>
      <c r="F145" s="41"/>
    </row>
    <row r="146" spans="1:6" s="8" customFormat="1" ht="23.25">
      <c r="A146" s="32"/>
      <c r="B146" s="32"/>
      <c r="E146" s="41"/>
      <c r="F146" s="41"/>
    </row>
    <row r="147" spans="1:6" s="8" customFormat="1" ht="23.25">
      <c r="A147" s="32"/>
      <c r="B147" s="32"/>
      <c r="E147" s="41"/>
      <c r="F147" s="41"/>
    </row>
    <row r="148" spans="1:6" s="8" customFormat="1" ht="23.25">
      <c r="A148" s="32"/>
      <c r="B148" s="32"/>
      <c r="E148" s="41"/>
      <c r="F148" s="41"/>
    </row>
    <row r="149" spans="1:6" s="8" customFormat="1" ht="23.25">
      <c r="A149" s="32"/>
      <c r="B149" s="32"/>
      <c r="E149" s="41"/>
      <c r="F149" s="41"/>
    </row>
    <row r="150" spans="1:6" s="8" customFormat="1" ht="23.25">
      <c r="A150" s="32"/>
      <c r="B150" s="32"/>
      <c r="E150" s="41"/>
      <c r="F150" s="41"/>
    </row>
    <row r="151" spans="1:6" s="8" customFormat="1" ht="23.25">
      <c r="A151" s="32"/>
      <c r="B151" s="32"/>
      <c r="E151" s="41"/>
      <c r="F151" s="41"/>
    </row>
    <row r="152" spans="1:6" s="8" customFormat="1" ht="23.25">
      <c r="A152" s="32"/>
      <c r="B152" s="32"/>
      <c r="E152" s="41"/>
      <c r="F152" s="41"/>
    </row>
    <row r="153" spans="1:6" s="8" customFormat="1" ht="23.25">
      <c r="A153" s="32"/>
      <c r="B153" s="32"/>
      <c r="E153" s="41"/>
      <c r="F153" s="41"/>
    </row>
    <row r="154" spans="1:6" s="8" customFormat="1" ht="23.25">
      <c r="A154" s="32"/>
      <c r="B154" s="32"/>
      <c r="E154" s="41"/>
      <c r="F154" s="41"/>
    </row>
    <row r="155" spans="1:6" s="8" customFormat="1" ht="23.25">
      <c r="A155" s="32"/>
      <c r="B155" s="32"/>
      <c r="E155" s="41"/>
      <c r="F155" s="41"/>
    </row>
    <row r="156" spans="1:6" s="8" customFormat="1" ht="23.25">
      <c r="A156" s="32"/>
      <c r="B156" s="32"/>
      <c r="E156" s="41"/>
      <c r="F156" s="41"/>
    </row>
    <row r="157" spans="1:6" s="8" customFormat="1" ht="23.25">
      <c r="A157" s="32"/>
      <c r="B157" s="32"/>
      <c r="E157" s="41"/>
      <c r="F157" s="41"/>
    </row>
    <row r="158" spans="1:6" s="8" customFormat="1" ht="23.25">
      <c r="A158" s="32"/>
      <c r="B158" s="32"/>
      <c r="E158" s="41"/>
      <c r="F158" s="41"/>
    </row>
    <row r="159" spans="1:6" s="8" customFormat="1" ht="23.25">
      <c r="A159" s="32"/>
      <c r="B159" s="32"/>
      <c r="E159" s="41"/>
      <c r="F159" s="41"/>
    </row>
    <row r="160" spans="1:6" s="8" customFormat="1" ht="23.25">
      <c r="A160" s="32"/>
      <c r="B160" s="32"/>
      <c r="E160" s="41"/>
      <c r="F160" s="41"/>
    </row>
    <row r="161" spans="1:6" s="8" customFormat="1" ht="23.25">
      <c r="A161" s="32"/>
      <c r="B161" s="32"/>
      <c r="E161" s="41"/>
      <c r="F161" s="41"/>
    </row>
    <row r="162" spans="1:6" s="8" customFormat="1" ht="23.25">
      <c r="A162" s="32"/>
      <c r="B162" s="32"/>
      <c r="E162" s="41"/>
      <c r="F162" s="41"/>
    </row>
    <row r="163" spans="1:6" s="8" customFormat="1" ht="23.25">
      <c r="A163" s="32"/>
      <c r="B163" s="32"/>
      <c r="E163" s="41"/>
      <c r="F163" s="41"/>
    </row>
    <row r="164" spans="1:6" s="8" customFormat="1" ht="23.25">
      <c r="A164" s="32"/>
      <c r="B164" s="32"/>
      <c r="E164" s="41"/>
      <c r="F164" s="41"/>
    </row>
    <row r="165" spans="1:6" s="8" customFormat="1" ht="23.25">
      <c r="A165" s="32"/>
      <c r="B165" s="32"/>
      <c r="E165" s="41"/>
      <c r="F165" s="41"/>
    </row>
    <row r="166" spans="1:6" s="8" customFormat="1" ht="23.25">
      <c r="A166" s="32"/>
      <c r="B166" s="32"/>
      <c r="E166" s="41"/>
      <c r="F166" s="41"/>
    </row>
    <row r="167" spans="1:6" s="8" customFormat="1" ht="23.25">
      <c r="A167" s="32"/>
      <c r="B167" s="32"/>
      <c r="E167" s="41"/>
      <c r="F167" s="41"/>
    </row>
    <row r="168" spans="1:6" s="8" customFormat="1" ht="23.25">
      <c r="A168" s="32"/>
      <c r="B168" s="32"/>
      <c r="E168" s="41"/>
      <c r="F168" s="41"/>
    </row>
    <row r="169" spans="1:6" s="8" customFormat="1" ht="23.25">
      <c r="A169" s="32"/>
      <c r="B169" s="32"/>
      <c r="E169" s="41"/>
      <c r="F169" s="41"/>
    </row>
    <row r="170" spans="1:6" s="8" customFormat="1" ht="23.25">
      <c r="A170" s="32"/>
      <c r="B170" s="32"/>
      <c r="E170" s="41"/>
      <c r="F170" s="41"/>
    </row>
    <row r="171" spans="1:6" s="8" customFormat="1" ht="23.25">
      <c r="A171" s="32"/>
      <c r="B171" s="32"/>
      <c r="E171" s="41"/>
      <c r="F171" s="41"/>
    </row>
    <row r="172" spans="1:6" s="8" customFormat="1" ht="23.25">
      <c r="A172" s="32"/>
      <c r="B172" s="32"/>
      <c r="E172" s="41"/>
      <c r="F172" s="41"/>
    </row>
    <row r="173" spans="1:6" s="8" customFormat="1" ht="23.25">
      <c r="A173" s="32"/>
      <c r="B173" s="32"/>
      <c r="E173" s="41"/>
      <c r="F173" s="41"/>
    </row>
    <row r="174" spans="1:6" s="8" customFormat="1" ht="23.25">
      <c r="A174" s="32"/>
      <c r="B174" s="32"/>
      <c r="E174" s="41"/>
      <c r="F174" s="41"/>
    </row>
    <row r="175" spans="1:6" s="8" customFormat="1" ht="23.25">
      <c r="A175" s="32"/>
      <c r="B175" s="32"/>
      <c r="E175" s="41"/>
      <c r="F175" s="41"/>
    </row>
    <row r="176" spans="1:6" s="8" customFormat="1" ht="23.25">
      <c r="A176" s="32"/>
      <c r="B176" s="32"/>
      <c r="E176" s="41"/>
      <c r="F176" s="41"/>
    </row>
    <row r="177" spans="1:6" s="8" customFormat="1" ht="23.25">
      <c r="A177" s="32"/>
      <c r="B177" s="32"/>
      <c r="E177" s="41"/>
      <c r="F177" s="41"/>
    </row>
    <row r="178" spans="1:6" s="8" customFormat="1" ht="23.25">
      <c r="A178" s="32"/>
      <c r="B178" s="32"/>
      <c r="E178" s="41"/>
      <c r="F178" s="41"/>
    </row>
    <row r="179" spans="1:6" s="8" customFormat="1" ht="23.25">
      <c r="A179" s="32"/>
      <c r="B179" s="32"/>
      <c r="E179" s="41"/>
      <c r="F179" s="41"/>
    </row>
    <row r="180" spans="1:6" s="8" customFormat="1" ht="23.25">
      <c r="A180" s="32"/>
      <c r="B180" s="32"/>
      <c r="E180" s="41"/>
      <c r="F180" s="41"/>
    </row>
    <row r="181" spans="1:6" s="8" customFormat="1" ht="23.25">
      <c r="A181" s="32"/>
      <c r="B181" s="32"/>
      <c r="E181" s="41"/>
      <c r="F181" s="41"/>
    </row>
    <row r="182" spans="1:6" s="8" customFormat="1" ht="23.25">
      <c r="A182" s="32"/>
      <c r="B182" s="32"/>
      <c r="E182" s="41"/>
      <c r="F182" s="41"/>
    </row>
    <row r="183" spans="1:6" s="8" customFormat="1" ht="23.25">
      <c r="A183" s="32"/>
      <c r="B183" s="32"/>
      <c r="E183" s="41"/>
      <c r="F183" s="41"/>
    </row>
    <row r="184" spans="1:6" s="8" customFormat="1" ht="23.25">
      <c r="A184" s="32"/>
      <c r="B184" s="32"/>
      <c r="E184" s="41"/>
      <c r="F184" s="41"/>
    </row>
    <row r="185" spans="1:6" s="8" customFormat="1" ht="23.25">
      <c r="A185" s="32"/>
      <c r="B185" s="32"/>
      <c r="E185" s="41"/>
      <c r="F185" s="41"/>
    </row>
    <row r="186" spans="1:6" s="8" customFormat="1" ht="23.25">
      <c r="A186" s="32"/>
      <c r="B186" s="32"/>
      <c r="E186" s="41"/>
      <c r="F186" s="41"/>
    </row>
    <row r="187" spans="1:6" s="8" customFormat="1" ht="23.25">
      <c r="A187" s="32"/>
      <c r="B187" s="32"/>
      <c r="E187" s="41"/>
      <c r="F187" s="41"/>
    </row>
    <row r="188" spans="1:6" s="8" customFormat="1" ht="23.25">
      <c r="A188" s="32"/>
      <c r="B188" s="32"/>
      <c r="E188" s="41"/>
      <c r="F188" s="41"/>
    </row>
    <row r="189" spans="1:6" s="8" customFormat="1" ht="23.25">
      <c r="A189" s="32"/>
      <c r="B189" s="32"/>
      <c r="E189" s="41"/>
      <c r="F189" s="41"/>
    </row>
    <row r="190" spans="1:6" s="8" customFormat="1" ht="23.25">
      <c r="A190" s="32"/>
      <c r="B190" s="32"/>
      <c r="E190" s="41"/>
      <c r="F190" s="41"/>
    </row>
    <row r="191" spans="1:6" s="8" customFormat="1" ht="23.25">
      <c r="A191" s="32"/>
      <c r="B191" s="32"/>
      <c r="E191" s="41"/>
      <c r="F191" s="41"/>
    </row>
    <row r="192" spans="1:6" s="8" customFormat="1" ht="23.25">
      <c r="A192" s="32"/>
      <c r="B192" s="32"/>
      <c r="E192" s="41"/>
      <c r="F192" s="41"/>
    </row>
    <row r="193" spans="1:6" s="8" customFormat="1" ht="23.25">
      <c r="A193" s="32"/>
      <c r="B193" s="32"/>
      <c r="E193" s="41"/>
      <c r="F193" s="41"/>
    </row>
    <row r="194" spans="1:6" s="8" customFormat="1" ht="23.25">
      <c r="A194" s="32"/>
      <c r="B194" s="32"/>
      <c r="E194" s="41"/>
      <c r="F194" s="41"/>
    </row>
    <row r="195" spans="1:6" s="8" customFormat="1" ht="23.25">
      <c r="A195" s="32"/>
      <c r="B195" s="32"/>
      <c r="E195" s="41"/>
      <c r="F195" s="41"/>
    </row>
    <row r="196" spans="1:6" s="8" customFormat="1" ht="23.25">
      <c r="A196" s="32"/>
      <c r="B196" s="32"/>
      <c r="E196" s="41"/>
      <c r="F196" s="41"/>
    </row>
    <row r="197" spans="1:6" s="8" customFormat="1" ht="23.25">
      <c r="A197" s="32"/>
      <c r="B197" s="32"/>
      <c r="E197" s="41"/>
      <c r="F197" s="41"/>
    </row>
    <row r="198" spans="1:6" s="8" customFormat="1" ht="23.25">
      <c r="A198" s="32"/>
      <c r="B198" s="32"/>
      <c r="E198" s="41"/>
      <c r="F198" s="41"/>
    </row>
    <row r="199" spans="1:6" s="8" customFormat="1" ht="23.25">
      <c r="A199" s="32"/>
      <c r="B199" s="32"/>
      <c r="E199" s="41"/>
      <c r="F199" s="41"/>
    </row>
    <row r="200" spans="1:6" s="8" customFormat="1" ht="23.25">
      <c r="A200" s="32"/>
      <c r="B200" s="32"/>
      <c r="E200" s="41"/>
      <c r="F200" s="41"/>
    </row>
    <row r="201" spans="1:6" s="8" customFormat="1" ht="23.25">
      <c r="A201" s="32"/>
      <c r="B201" s="32"/>
      <c r="E201" s="41"/>
      <c r="F201" s="41"/>
    </row>
    <row r="202" spans="1:6" s="8" customFormat="1" ht="23.25">
      <c r="A202" s="32"/>
      <c r="B202" s="32"/>
      <c r="E202" s="41"/>
      <c r="F202" s="41"/>
    </row>
    <row r="203" spans="1:6" s="8" customFormat="1" ht="23.25">
      <c r="A203" s="32"/>
      <c r="B203" s="32"/>
      <c r="E203" s="41"/>
      <c r="F203" s="41"/>
    </row>
    <row r="204" spans="1:6" s="8" customFormat="1" ht="23.25">
      <c r="A204" s="32"/>
      <c r="B204" s="32"/>
      <c r="E204" s="41"/>
      <c r="F204" s="41"/>
    </row>
    <row r="205" spans="1:6" s="8" customFormat="1" ht="23.25">
      <c r="A205" s="32"/>
      <c r="B205" s="32"/>
      <c r="E205" s="41"/>
      <c r="F205" s="41"/>
    </row>
    <row r="206" spans="1:6" s="8" customFormat="1" ht="23.25">
      <c r="A206" s="32"/>
      <c r="B206" s="32"/>
      <c r="E206" s="41"/>
      <c r="F206" s="41"/>
    </row>
    <row r="207" spans="1:6" s="8" customFormat="1" ht="23.25">
      <c r="A207" s="32"/>
      <c r="B207" s="32"/>
      <c r="E207" s="41"/>
      <c r="F207" s="41"/>
    </row>
    <row r="208" spans="1:6" s="8" customFormat="1" ht="23.25">
      <c r="A208" s="32"/>
      <c r="B208" s="32"/>
      <c r="E208" s="41"/>
      <c r="F208" s="41"/>
    </row>
    <row r="209" spans="1:6" s="8" customFormat="1" ht="23.25">
      <c r="A209" s="32"/>
      <c r="B209" s="32"/>
      <c r="E209" s="41"/>
      <c r="F209" s="41"/>
    </row>
    <row r="210" spans="1:6" s="8" customFormat="1" ht="23.25">
      <c r="A210" s="32"/>
      <c r="B210" s="32"/>
      <c r="E210" s="41"/>
      <c r="F210" s="41"/>
    </row>
    <row r="211" spans="1:6" s="8" customFormat="1" ht="23.25">
      <c r="A211" s="32"/>
      <c r="B211" s="32"/>
      <c r="E211" s="41"/>
      <c r="F211" s="41"/>
    </row>
    <row r="212" spans="1:6" s="8" customFormat="1" ht="23.25">
      <c r="A212" s="32"/>
      <c r="B212" s="32"/>
      <c r="E212" s="41"/>
      <c r="F212" s="41"/>
    </row>
    <row r="213" spans="1:6" s="8" customFormat="1" ht="23.25">
      <c r="A213" s="32"/>
      <c r="B213" s="32"/>
      <c r="E213" s="41"/>
      <c r="F213" s="41"/>
    </row>
    <row r="214" spans="1:6" s="8" customFormat="1" ht="23.25">
      <c r="A214" s="32"/>
      <c r="B214" s="32"/>
      <c r="E214" s="41"/>
      <c r="F214" s="41"/>
    </row>
    <row r="215" spans="1:6" s="8" customFormat="1" ht="23.25">
      <c r="A215" s="32"/>
      <c r="B215" s="32"/>
      <c r="E215" s="41"/>
      <c r="F215" s="41"/>
    </row>
    <row r="216" spans="1:6" s="8" customFormat="1" ht="23.25">
      <c r="A216" s="32"/>
      <c r="B216" s="32"/>
      <c r="E216" s="41"/>
      <c r="F216" s="41"/>
    </row>
    <row r="217" spans="1:6" s="8" customFormat="1" ht="23.25">
      <c r="A217" s="32"/>
      <c r="B217" s="32"/>
      <c r="E217" s="41"/>
      <c r="F217" s="41"/>
    </row>
    <row r="218" spans="1:6" s="8" customFormat="1" ht="23.25">
      <c r="A218" s="32"/>
      <c r="B218" s="32"/>
      <c r="E218" s="41"/>
      <c r="F218" s="41"/>
    </row>
    <row r="219" spans="1:6" s="8" customFormat="1" ht="23.25">
      <c r="A219" s="32"/>
      <c r="B219" s="32"/>
      <c r="E219" s="41"/>
      <c r="F219" s="41"/>
    </row>
    <row r="220" spans="1:6" s="8" customFormat="1" ht="23.25">
      <c r="A220" s="32"/>
      <c r="B220" s="32"/>
      <c r="E220" s="41"/>
      <c r="F220" s="41"/>
    </row>
    <row r="221" spans="1:6" s="8" customFormat="1" ht="23.25">
      <c r="A221" s="32"/>
      <c r="B221" s="32"/>
      <c r="E221" s="41"/>
      <c r="F221" s="41"/>
    </row>
    <row r="222" spans="1:6" s="8" customFormat="1" ht="23.25">
      <c r="A222" s="32"/>
      <c r="B222" s="32"/>
      <c r="E222" s="41"/>
      <c r="F222" s="41"/>
    </row>
    <row r="223" spans="1:6" s="8" customFormat="1" ht="23.25">
      <c r="A223" s="32"/>
      <c r="B223" s="32"/>
      <c r="E223" s="41"/>
      <c r="F223" s="41"/>
    </row>
    <row r="224" spans="1:6" s="8" customFormat="1" ht="23.25">
      <c r="A224" s="32"/>
      <c r="B224" s="32"/>
      <c r="E224" s="41"/>
      <c r="F224" s="41"/>
    </row>
    <row r="225" spans="1:6" s="8" customFormat="1" ht="23.25">
      <c r="A225" s="32"/>
      <c r="B225" s="32"/>
      <c r="E225" s="41"/>
      <c r="F225" s="41"/>
    </row>
    <row r="226" spans="1:6" s="8" customFormat="1" ht="23.25">
      <c r="A226" s="32"/>
      <c r="B226" s="32"/>
      <c r="E226" s="41"/>
      <c r="F226" s="41"/>
    </row>
    <row r="227" spans="1:6" s="8" customFormat="1" ht="23.25">
      <c r="A227" s="32"/>
      <c r="B227" s="32"/>
      <c r="E227" s="41"/>
      <c r="F227" s="41"/>
    </row>
    <row r="228" spans="1:6" s="8" customFormat="1" ht="23.25">
      <c r="A228" s="32"/>
      <c r="B228" s="32"/>
      <c r="E228" s="41"/>
      <c r="F228" s="41"/>
    </row>
    <row r="229" spans="1:6" s="8" customFormat="1" ht="23.25">
      <c r="A229" s="32"/>
      <c r="B229" s="32"/>
      <c r="E229" s="41"/>
      <c r="F229" s="41"/>
    </row>
    <row r="230" spans="1:6" s="8" customFormat="1" ht="23.25">
      <c r="A230" s="32"/>
      <c r="B230" s="32"/>
      <c r="E230" s="41"/>
      <c r="F230" s="41"/>
    </row>
    <row r="231" spans="1:6" s="8" customFormat="1" ht="23.25">
      <c r="A231" s="32"/>
      <c r="B231" s="32"/>
      <c r="E231" s="41"/>
      <c r="F231" s="41"/>
    </row>
    <row r="232" spans="1:6" s="8" customFormat="1" ht="23.25">
      <c r="A232" s="32"/>
      <c r="B232" s="32"/>
      <c r="E232" s="41"/>
      <c r="F232" s="41"/>
    </row>
    <row r="233" spans="1:6" s="8" customFormat="1" ht="23.25">
      <c r="A233" s="32"/>
      <c r="B233" s="32"/>
      <c r="E233" s="41"/>
      <c r="F233" s="41"/>
    </row>
    <row r="234" spans="1:6" s="8" customFormat="1" ht="23.25">
      <c r="A234" s="32"/>
      <c r="B234" s="32"/>
      <c r="E234" s="41"/>
      <c r="F234" s="41"/>
    </row>
    <row r="235" spans="1:6" s="8" customFormat="1" ht="23.25">
      <c r="A235" s="32"/>
      <c r="B235" s="32"/>
      <c r="E235" s="41"/>
      <c r="F235" s="41"/>
    </row>
    <row r="236" spans="1:6" s="8" customFormat="1" ht="23.25">
      <c r="A236" s="32"/>
      <c r="B236" s="32"/>
      <c r="E236" s="41"/>
      <c r="F236" s="41"/>
    </row>
    <row r="237" spans="1:6" s="8" customFormat="1" ht="23.25">
      <c r="A237" s="32"/>
      <c r="B237" s="32"/>
      <c r="E237" s="41"/>
      <c r="F237" s="41"/>
    </row>
    <row r="238" spans="1:6" s="8" customFormat="1" ht="23.25">
      <c r="A238" s="32"/>
      <c r="B238" s="32"/>
      <c r="E238" s="41"/>
      <c r="F238" s="41"/>
    </row>
    <row r="239" spans="1:6" s="8" customFormat="1" ht="23.25">
      <c r="A239" s="32"/>
      <c r="B239" s="32"/>
      <c r="E239" s="41"/>
      <c r="F239" s="41"/>
    </row>
    <row r="240" spans="1:6" s="8" customFormat="1" ht="23.25">
      <c r="A240" s="32"/>
      <c r="B240" s="32"/>
      <c r="E240" s="41"/>
      <c r="F240" s="41"/>
    </row>
    <row r="241" spans="1:6" s="8" customFormat="1" ht="23.25">
      <c r="A241" s="32"/>
      <c r="B241" s="32"/>
      <c r="E241" s="41"/>
      <c r="F241" s="41"/>
    </row>
    <row r="242" spans="1:6" s="8" customFormat="1" ht="23.25">
      <c r="A242" s="32"/>
      <c r="B242" s="32"/>
      <c r="E242" s="41"/>
      <c r="F242" s="41"/>
    </row>
    <row r="243" spans="1:6" s="8" customFormat="1" ht="23.25">
      <c r="A243" s="32"/>
      <c r="B243" s="32"/>
      <c r="E243" s="41"/>
      <c r="F243" s="41"/>
    </row>
    <row r="244" spans="1:6" s="8" customFormat="1" ht="23.25">
      <c r="A244" s="32"/>
      <c r="B244" s="32"/>
      <c r="E244" s="41"/>
      <c r="F244" s="41"/>
    </row>
    <row r="245" spans="1:6" s="8" customFormat="1" ht="23.25">
      <c r="A245" s="32"/>
      <c r="B245" s="32"/>
      <c r="E245" s="41"/>
      <c r="F245" s="41"/>
    </row>
    <row r="246" spans="1:6" s="8" customFormat="1" ht="23.25">
      <c r="A246" s="32"/>
      <c r="B246" s="32"/>
      <c r="E246" s="41"/>
      <c r="F246" s="41"/>
    </row>
    <row r="247" spans="1:6" s="8" customFormat="1" ht="23.25">
      <c r="A247" s="32"/>
      <c r="B247" s="32"/>
      <c r="E247" s="41"/>
      <c r="F247" s="41"/>
    </row>
    <row r="248" spans="1:6" s="8" customFormat="1" ht="23.25">
      <c r="A248" s="32"/>
      <c r="B248" s="32"/>
      <c r="E248" s="41"/>
      <c r="F248" s="41"/>
    </row>
    <row r="249" spans="1:6" s="8" customFormat="1" ht="23.25">
      <c r="A249" s="32"/>
      <c r="B249" s="32"/>
      <c r="E249" s="41"/>
      <c r="F249" s="41"/>
    </row>
    <row r="250" spans="1:6" s="8" customFormat="1" ht="23.25">
      <c r="A250" s="32"/>
      <c r="B250" s="32"/>
      <c r="E250" s="41"/>
      <c r="F250" s="41"/>
    </row>
    <row r="251" spans="1:6" s="8" customFormat="1" ht="23.25">
      <c r="A251" s="32"/>
      <c r="B251" s="32"/>
      <c r="E251" s="41"/>
      <c r="F251" s="41"/>
    </row>
    <row r="252" spans="1:6" s="8" customFormat="1" ht="23.25">
      <c r="A252" s="32"/>
      <c r="B252" s="32"/>
      <c r="E252" s="41"/>
      <c r="F252" s="41"/>
    </row>
    <row r="253" spans="1:6" s="8" customFormat="1" ht="23.25">
      <c r="A253" s="32"/>
      <c r="B253" s="32"/>
      <c r="E253" s="41"/>
      <c r="F253" s="41"/>
    </row>
    <row r="254" spans="1:6" s="8" customFormat="1" ht="23.25">
      <c r="A254" s="32"/>
      <c r="B254" s="32"/>
      <c r="E254" s="41"/>
      <c r="F254" s="41"/>
    </row>
    <row r="255" spans="1:6" s="8" customFormat="1" ht="23.25">
      <c r="A255" s="32"/>
      <c r="B255" s="32"/>
      <c r="E255" s="41"/>
      <c r="F255" s="41"/>
    </row>
    <row r="256" spans="1:6" s="8" customFormat="1" ht="23.25">
      <c r="A256" s="32"/>
      <c r="B256" s="32"/>
      <c r="E256" s="41"/>
      <c r="F256" s="41"/>
    </row>
    <row r="257" spans="1:6" s="8" customFormat="1" ht="23.25">
      <c r="A257" s="32"/>
      <c r="B257" s="32"/>
      <c r="E257" s="41"/>
      <c r="F257" s="41"/>
    </row>
    <row r="258" spans="1:6" s="8" customFormat="1" ht="23.25">
      <c r="A258" s="32"/>
      <c r="B258" s="32"/>
      <c r="E258" s="41"/>
      <c r="F258" s="41"/>
    </row>
    <row r="259" spans="1:6" s="8" customFormat="1" ht="23.25">
      <c r="A259" s="32"/>
      <c r="B259" s="32"/>
      <c r="E259" s="41"/>
      <c r="F259" s="41"/>
    </row>
    <row r="260" spans="1:6" s="8" customFormat="1" ht="23.25">
      <c r="A260" s="32"/>
      <c r="B260" s="32"/>
      <c r="E260" s="41"/>
      <c r="F260" s="41"/>
    </row>
    <row r="261" spans="1:6" s="8" customFormat="1" ht="23.25">
      <c r="A261" s="32"/>
      <c r="B261" s="32"/>
      <c r="E261" s="41"/>
      <c r="F261" s="41"/>
    </row>
    <row r="262" spans="1:6" s="8" customFormat="1" ht="23.25">
      <c r="A262" s="32"/>
      <c r="B262" s="32"/>
      <c r="E262" s="41"/>
      <c r="F262" s="41"/>
    </row>
    <row r="263" spans="1:6" s="8" customFormat="1" ht="23.25">
      <c r="A263" s="32"/>
      <c r="B263" s="32"/>
      <c r="E263" s="41"/>
      <c r="F263" s="41"/>
    </row>
    <row r="264" spans="1:6" s="8" customFormat="1" ht="23.25">
      <c r="A264" s="32"/>
      <c r="B264" s="32"/>
      <c r="E264" s="41"/>
      <c r="F264" s="41"/>
    </row>
    <row r="265" spans="1:6" s="8" customFormat="1" ht="23.25">
      <c r="A265" s="32"/>
      <c r="B265" s="32"/>
      <c r="E265" s="41"/>
      <c r="F265" s="41"/>
    </row>
    <row r="266" spans="1:6" s="8" customFormat="1" ht="23.25">
      <c r="A266" s="32"/>
      <c r="B266" s="32"/>
      <c r="E266" s="41"/>
      <c r="F266" s="41"/>
    </row>
    <row r="267" spans="1:6" s="8" customFormat="1" ht="23.25">
      <c r="A267" s="32"/>
      <c r="B267" s="32"/>
      <c r="E267" s="41"/>
      <c r="F267" s="41"/>
    </row>
    <row r="268" spans="1:6" s="8" customFormat="1" ht="23.25">
      <c r="A268" s="32"/>
      <c r="B268" s="32"/>
      <c r="E268" s="41"/>
      <c r="F268" s="41"/>
    </row>
    <row r="269" spans="1:6" s="8" customFormat="1" ht="23.25">
      <c r="A269" s="32"/>
      <c r="B269" s="32"/>
      <c r="E269" s="41"/>
      <c r="F269" s="41"/>
    </row>
    <row r="270" spans="1:6" s="8" customFormat="1" ht="23.25">
      <c r="A270" s="32"/>
      <c r="B270" s="32"/>
      <c r="E270" s="41"/>
      <c r="F270" s="41"/>
    </row>
    <row r="271" spans="1:6" s="8" customFormat="1" ht="23.25">
      <c r="A271" s="32"/>
      <c r="B271" s="32"/>
      <c r="E271" s="41"/>
      <c r="F271" s="41"/>
    </row>
    <row r="272" spans="1:6" s="8" customFormat="1" ht="23.25">
      <c r="A272" s="32"/>
      <c r="B272" s="32"/>
      <c r="E272" s="41"/>
      <c r="F272" s="41"/>
    </row>
    <row r="273" spans="1:6" s="8" customFormat="1" ht="23.25">
      <c r="A273" s="32"/>
      <c r="B273" s="32"/>
      <c r="E273" s="41"/>
      <c r="F273" s="41"/>
    </row>
    <row r="274" spans="1:6" s="8" customFormat="1" ht="23.25">
      <c r="A274" s="32"/>
      <c r="B274" s="32"/>
      <c r="E274" s="41"/>
      <c r="F274" s="41"/>
    </row>
    <row r="275" spans="1:6" s="8" customFormat="1" ht="23.25">
      <c r="A275" s="32"/>
      <c r="B275" s="32"/>
      <c r="E275" s="41"/>
      <c r="F275" s="41"/>
    </row>
    <row r="276" spans="1:6" s="8" customFormat="1" ht="23.25">
      <c r="A276" s="32"/>
      <c r="B276" s="32"/>
      <c r="E276" s="41"/>
      <c r="F276" s="41"/>
    </row>
    <row r="277" spans="1:6" s="8" customFormat="1" ht="23.25">
      <c r="A277" s="32"/>
      <c r="B277" s="32"/>
      <c r="E277" s="41"/>
      <c r="F277" s="41"/>
    </row>
    <row r="278" spans="1:6" s="8" customFormat="1" ht="23.25">
      <c r="A278" s="32"/>
      <c r="B278" s="32"/>
      <c r="E278" s="41"/>
      <c r="F278" s="41"/>
    </row>
    <row r="279" spans="1:6" s="8" customFormat="1" ht="23.25">
      <c r="A279" s="32"/>
      <c r="B279" s="32"/>
      <c r="E279" s="41"/>
      <c r="F279" s="41"/>
    </row>
    <row r="280" spans="1:6" s="8" customFormat="1" ht="23.25">
      <c r="A280" s="32"/>
      <c r="B280" s="32"/>
      <c r="E280" s="41"/>
      <c r="F280" s="41"/>
    </row>
    <row r="281" spans="1:6" s="8" customFormat="1" ht="23.25">
      <c r="A281" s="32"/>
      <c r="B281" s="32"/>
      <c r="E281" s="41"/>
      <c r="F281" s="41"/>
    </row>
    <row r="282" spans="1:6" s="8" customFormat="1" ht="23.25">
      <c r="A282" s="32"/>
      <c r="B282" s="32"/>
      <c r="E282" s="41"/>
      <c r="F282" s="41"/>
    </row>
    <row r="283" spans="1:6" s="8" customFormat="1" ht="23.25">
      <c r="A283" s="32"/>
      <c r="B283" s="32"/>
      <c r="E283" s="41"/>
      <c r="F283" s="41"/>
    </row>
    <row r="284" spans="1:6" s="8" customFormat="1" ht="23.25">
      <c r="A284" s="32"/>
      <c r="B284" s="32"/>
      <c r="E284" s="41"/>
      <c r="F284" s="41"/>
    </row>
    <row r="285" spans="1:6" s="8" customFormat="1" ht="23.25">
      <c r="A285" s="32"/>
      <c r="B285" s="32"/>
      <c r="E285" s="41"/>
      <c r="F285" s="41"/>
    </row>
    <row r="286" spans="1:6" s="8" customFormat="1" ht="23.25">
      <c r="A286" s="32"/>
      <c r="B286" s="32"/>
      <c r="E286" s="41"/>
      <c r="F286" s="41"/>
    </row>
    <row r="287" spans="1:6" s="8" customFormat="1" ht="23.25">
      <c r="A287" s="32"/>
      <c r="B287" s="32"/>
      <c r="E287" s="41"/>
      <c r="F287" s="41"/>
    </row>
    <row r="288" spans="1:6" s="8" customFormat="1" ht="23.25">
      <c r="A288" s="32"/>
      <c r="B288" s="32"/>
      <c r="E288" s="41"/>
      <c r="F288" s="41"/>
    </row>
    <row r="289" spans="1:6" s="8" customFormat="1" ht="23.25">
      <c r="A289" s="32"/>
      <c r="B289" s="32"/>
      <c r="E289" s="41"/>
      <c r="F289" s="41"/>
    </row>
    <row r="290" spans="1:6" s="8" customFormat="1" ht="23.25">
      <c r="A290" s="32"/>
      <c r="B290" s="32"/>
      <c r="E290" s="41"/>
      <c r="F290" s="41"/>
    </row>
    <row r="291" spans="1:6" s="8" customFormat="1" ht="23.25">
      <c r="A291" s="32"/>
      <c r="B291" s="32"/>
      <c r="E291" s="41"/>
      <c r="F291" s="41"/>
    </row>
    <row r="292" spans="1:6" s="8" customFormat="1" ht="23.25">
      <c r="A292" s="32"/>
      <c r="B292" s="32"/>
      <c r="E292" s="41"/>
      <c r="F292" s="41"/>
    </row>
    <row r="293" spans="1:6" s="8" customFormat="1" ht="23.25">
      <c r="A293" s="32"/>
      <c r="B293" s="32"/>
      <c r="E293" s="41"/>
      <c r="F293" s="41"/>
    </row>
    <row r="294" spans="1:6" s="8" customFormat="1" ht="23.25">
      <c r="A294" s="32"/>
      <c r="B294" s="32"/>
      <c r="E294" s="41"/>
      <c r="F294" s="41"/>
    </row>
    <row r="295" spans="1:6" s="8" customFormat="1" ht="23.25">
      <c r="A295" s="32"/>
      <c r="B295" s="32"/>
      <c r="E295" s="41"/>
      <c r="F295" s="41"/>
    </row>
    <row r="296" spans="1:6" s="8" customFormat="1" ht="23.25">
      <c r="A296" s="32"/>
      <c r="B296" s="32"/>
      <c r="E296" s="41"/>
      <c r="F296" s="41"/>
    </row>
    <row r="297" spans="1:6" s="8" customFormat="1" ht="23.25">
      <c r="A297" s="32"/>
      <c r="B297" s="32"/>
      <c r="E297" s="41"/>
      <c r="F297" s="41"/>
    </row>
    <row r="298" spans="1:6" s="8" customFormat="1" ht="23.25">
      <c r="A298" s="32"/>
      <c r="B298" s="32"/>
      <c r="E298" s="41"/>
      <c r="F298" s="41"/>
    </row>
    <row r="299" spans="1:6" s="8" customFormat="1" ht="23.25">
      <c r="A299" s="32"/>
      <c r="B299" s="32"/>
      <c r="E299" s="41"/>
      <c r="F299" s="41"/>
    </row>
    <row r="300" spans="1:6" s="8" customFormat="1" ht="23.25">
      <c r="A300" s="32"/>
      <c r="B300" s="32"/>
      <c r="E300" s="41"/>
      <c r="F300" s="41"/>
    </row>
    <row r="301" spans="1:6" s="8" customFormat="1" ht="23.25">
      <c r="A301" s="32"/>
      <c r="B301" s="32"/>
      <c r="E301" s="41"/>
      <c r="F301" s="41"/>
    </row>
    <row r="302" spans="1:6" s="8" customFormat="1" ht="23.25">
      <c r="A302" s="32"/>
      <c r="B302" s="32"/>
      <c r="E302" s="41"/>
      <c r="F302" s="41"/>
    </row>
    <row r="303" spans="1:6" s="8" customFormat="1" ht="23.25">
      <c r="A303" s="32"/>
      <c r="B303" s="32"/>
      <c r="E303" s="41"/>
      <c r="F303" s="41"/>
    </row>
    <row r="304" spans="1:6" s="8" customFormat="1" ht="23.25">
      <c r="A304" s="32"/>
      <c r="B304" s="32"/>
      <c r="E304" s="41"/>
      <c r="F304" s="41"/>
    </row>
    <row r="305" spans="1:6" s="8" customFormat="1" ht="23.25">
      <c r="A305" s="32"/>
      <c r="B305" s="32"/>
      <c r="E305" s="41"/>
      <c r="F305" s="41"/>
    </row>
    <row r="306" spans="1:6" s="8" customFormat="1" ht="23.25">
      <c r="A306" s="32"/>
      <c r="B306" s="32"/>
      <c r="E306" s="41"/>
      <c r="F306" s="41"/>
    </row>
    <row r="307" spans="1:6" s="8" customFormat="1" ht="23.25">
      <c r="A307" s="32"/>
      <c r="B307" s="32"/>
      <c r="E307" s="41"/>
      <c r="F307" s="41"/>
    </row>
    <row r="308" spans="1:6" s="8" customFormat="1" ht="23.25">
      <c r="A308" s="32"/>
      <c r="B308" s="32"/>
      <c r="E308" s="41"/>
      <c r="F308" s="41"/>
    </row>
    <row r="309" spans="1:6" s="8" customFormat="1" ht="23.25">
      <c r="A309" s="32"/>
      <c r="B309" s="32"/>
      <c r="E309" s="41"/>
      <c r="F309" s="41"/>
    </row>
    <row r="310" spans="1:6" s="8" customFormat="1" ht="23.25">
      <c r="A310" s="32"/>
      <c r="B310" s="32"/>
      <c r="E310" s="41"/>
      <c r="F310" s="41"/>
    </row>
    <row r="311" spans="1:6" s="8" customFormat="1" ht="23.25">
      <c r="A311" s="32"/>
      <c r="B311" s="32"/>
      <c r="E311" s="41"/>
      <c r="F311" s="41"/>
    </row>
    <row r="312" spans="1:6" s="8" customFormat="1" ht="23.25">
      <c r="A312" s="32"/>
      <c r="B312" s="32"/>
      <c r="E312" s="41"/>
      <c r="F312" s="41"/>
    </row>
    <row r="313" spans="1:6" s="8" customFormat="1" ht="23.25">
      <c r="A313" s="32"/>
      <c r="B313" s="32"/>
      <c r="E313" s="41"/>
      <c r="F313" s="41"/>
    </row>
    <row r="314" spans="1:6" s="8" customFormat="1" ht="23.25">
      <c r="A314" s="32"/>
      <c r="B314" s="32"/>
      <c r="E314" s="41"/>
      <c r="F314" s="41"/>
    </row>
    <row r="315" spans="1:6" s="8" customFormat="1" ht="23.25">
      <c r="A315" s="32"/>
      <c r="B315" s="32"/>
      <c r="E315" s="41"/>
      <c r="F315" s="41"/>
    </row>
    <row r="316" spans="1:6" s="8" customFormat="1" ht="23.25">
      <c r="A316" s="32"/>
      <c r="B316" s="32"/>
      <c r="E316" s="41"/>
      <c r="F316" s="41"/>
    </row>
    <row r="317" spans="1:6" s="8" customFormat="1" ht="23.25">
      <c r="A317" s="32"/>
      <c r="B317" s="32"/>
      <c r="E317" s="41"/>
      <c r="F317" s="41"/>
    </row>
    <row r="318" spans="1:6" s="8" customFormat="1" ht="23.25">
      <c r="A318" s="32"/>
      <c r="B318" s="32"/>
      <c r="E318" s="41"/>
      <c r="F318" s="41"/>
    </row>
    <row r="319" spans="1:6" s="8" customFormat="1" ht="23.25">
      <c r="A319" s="32"/>
      <c r="B319" s="32"/>
      <c r="E319" s="41"/>
      <c r="F319" s="41"/>
    </row>
    <row r="320" spans="1:6" s="8" customFormat="1" ht="23.25">
      <c r="A320" s="32"/>
      <c r="B320" s="32"/>
      <c r="E320" s="41"/>
      <c r="F320" s="41"/>
    </row>
    <row r="321" spans="1:6" s="8" customFormat="1" ht="23.25">
      <c r="A321" s="32"/>
      <c r="B321" s="32"/>
      <c r="E321" s="41"/>
      <c r="F321" s="41"/>
    </row>
    <row r="322" spans="1:6" s="8" customFormat="1" ht="23.25">
      <c r="A322" s="32"/>
      <c r="B322" s="32"/>
      <c r="E322" s="41"/>
      <c r="F322" s="41"/>
    </row>
    <row r="323" spans="1:6" s="8" customFormat="1" ht="23.25">
      <c r="A323" s="32"/>
      <c r="B323" s="32"/>
      <c r="E323" s="41"/>
      <c r="F323" s="41"/>
    </row>
    <row r="324" spans="1:6" s="8" customFormat="1" ht="23.25">
      <c r="A324" s="32"/>
      <c r="B324" s="32"/>
      <c r="E324" s="41"/>
      <c r="F324" s="41"/>
    </row>
    <row r="325" spans="1:6" s="8" customFormat="1" ht="23.25">
      <c r="A325" s="32"/>
      <c r="B325" s="32"/>
      <c r="E325" s="41"/>
      <c r="F325" s="41"/>
    </row>
    <row r="326" spans="1:6" s="8" customFormat="1" ht="23.25">
      <c r="A326" s="32"/>
      <c r="B326" s="32"/>
      <c r="E326" s="41"/>
      <c r="F326" s="41"/>
    </row>
    <row r="327" spans="1:6" s="8" customFormat="1" ht="23.25">
      <c r="A327" s="32"/>
      <c r="B327" s="32"/>
      <c r="E327" s="41"/>
      <c r="F327" s="41"/>
    </row>
    <row r="328" spans="1:6" s="8" customFormat="1" ht="23.25">
      <c r="A328" s="32"/>
      <c r="B328" s="32"/>
      <c r="E328" s="41"/>
      <c r="F328" s="41"/>
    </row>
    <row r="329" spans="1:6" s="8" customFormat="1" ht="23.25">
      <c r="A329" s="32"/>
      <c r="B329" s="32"/>
      <c r="E329" s="41"/>
      <c r="F329" s="41"/>
    </row>
    <row r="330" spans="1:6" s="8" customFormat="1" ht="23.25">
      <c r="A330" s="32"/>
      <c r="B330" s="32"/>
      <c r="E330" s="41"/>
      <c r="F330" s="41"/>
    </row>
    <row r="331" spans="1:6" s="8" customFormat="1" ht="23.25">
      <c r="A331" s="32"/>
      <c r="B331" s="32"/>
      <c r="E331" s="41"/>
      <c r="F331" s="41"/>
    </row>
    <row r="332" spans="1:6" s="8" customFormat="1" ht="23.25">
      <c r="A332" s="32"/>
      <c r="B332" s="32"/>
      <c r="E332" s="41"/>
      <c r="F332" s="41"/>
    </row>
    <row r="333" spans="1:6" s="8" customFormat="1" ht="23.25">
      <c r="A333" s="32"/>
      <c r="B333" s="32"/>
      <c r="E333" s="41"/>
      <c r="F333" s="41"/>
    </row>
    <row r="334" spans="1:6" s="8" customFormat="1" ht="23.25">
      <c r="A334" s="32"/>
      <c r="B334" s="32"/>
      <c r="E334" s="41"/>
      <c r="F334" s="41"/>
    </row>
    <row r="335" spans="1:6" s="8" customFormat="1" ht="23.25">
      <c r="A335" s="32"/>
      <c r="B335" s="32"/>
      <c r="E335" s="41"/>
      <c r="F335" s="41"/>
    </row>
    <row r="336" spans="1:6" s="8" customFormat="1" ht="23.25">
      <c r="A336" s="32"/>
      <c r="B336" s="32"/>
      <c r="E336" s="41"/>
      <c r="F336" s="41"/>
    </row>
    <row r="337" spans="1:6" s="8" customFormat="1" ht="23.25">
      <c r="A337" s="32"/>
      <c r="B337" s="32"/>
      <c r="E337" s="41"/>
      <c r="F337" s="41"/>
    </row>
    <row r="338" spans="1:6" s="8" customFormat="1" ht="23.25">
      <c r="A338" s="32"/>
      <c r="B338" s="32"/>
      <c r="E338" s="41"/>
      <c r="F338" s="41"/>
    </row>
    <row r="339" spans="1:6" s="8" customFormat="1" ht="23.25">
      <c r="A339" s="32"/>
      <c r="B339" s="32"/>
      <c r="E339" s="41"/>
      <c r="F339" s="41"/>
    </row>
    <row r="340" spans="1:6" s="8" customFormat="1" ht="23.25">
      <c r="A340" s="32"/>
      <c r="B340" s="32"/>
      <c r="E340" s="41"/>
      <c r="F340" s="41"/>
    </row>
    <row r="341" spans="1:6" s="8" customFormat="1" ht="23.25">
      <c r="A341" s="32"/>
      <c r="B341" s="32"/>
      <c r="E341" s="41"/>
      <c r="F341" s="41"/>
    </row>
    <row r="342" spans="1:6" s="8" customFormat="1" ht="23.25">
      <c r="A342" s="32"/>
      <c r="B342" s="32"/>
      <c r="E342" s="41"/>
      <c r="F342" s="41"/>
    </row>
    <row r="343" spans="1:6" s="8" customFormat="1" ht="23.25">
      <c r="A343" s="32"/>
      <c r="B343" s="32"/>
      <c r="E343" s="41"/>
      <c r="F343" s="41"/>
    </row>
    <row r="344" spans="1:6" s="8" customFormat="1" ht="23.25">
      <c r="A344" s="32"/>
      <c r="B344" s="32"/>
      <c r="E344" s="41"/>
      <c r="F344" s="41"/>
    </row>
    <row r="345" spans="1:6" s="8" customFormat="1" ht="23.25">
      <c r="A345" s="32"/>
      <c r="B345" s="32"/>
      <c r="E345" s="41"/>
      <c r="F345" s="41"/>
    </row>
    <row r="346" spans="1:6" s="8" customFormat="1" ht="23.25">
      <c r="A346" s="32"/>
      <c r="B346" s="32"/>
      <c r="E346" s="41"/>
      <c r="F346" s="41"/>
    </row>
    <row r="347" spans="1:6" s="8" customFormat="1" ht="23.25">
      <c r="A347" s="32"/>
      <c r="B347" s="32"/>
      <c r="E347" s="41"/>
      <c r="F347" s="41"/>
    </row>
    <row r="348" spans="1:6" s="8" customFormat="1" ht="23.25">
      <c r="A348" s="32"/>
      <c r="B348" s="32"/>
      <c r="E348" s="41"/>
      <c r="F348" s="41"/>
    </row>
    <row r="349" spans="1:6" s="8" customFormat="1" ht="23.25">
      <c r="A349" s="32"/>
      <c r="B349" s="32"/>
      <c r="E349" s="41"/>
      <c r="F349" s="41"/>
    </row>
    <row r="350" spans="1:6" s="8" customFormat="1" ht="23.25">
      <c r="A350" s="32"/>
      <c r="B350" s="32"/>
      <c r="E350" s="41"/>
      <c r="F350" s="41"/>
    </row>
    <row r="351" spans="1:6" s="8" customFormat="1" ht="23.25">
      <c r="A351" s="32"/>
      <c r="B351" s="32"/>
      <c r="E351" s="41"/>
      <c r="F351" s="41"/>
    </row>
    <row r="352" spans="1:6" s="8" customFormat="1" ht="23.25">
      <c r="A352" s="32"/>
      <c r="B352" s="32"/>
      <c r="E352" s="41"/>
      <c r="F352" s="41"/>
    </row>
    <row r="353" spans="1:6" s="8" customFormat="1" ht="23.25">
      <c r="A353" s="32"/>
      <c r="B353" s="32"/>
      <c r="E353" s="41"/>
      <c r="F353" s="41"/>
    </row>
    <row r="354" spans="1:6" s="8" customFormat="1" ht="23.25">
      <c r="A354" s="32"/>
      <c r="B354" s="32"/>
      <c r="E354" s="41"/>
      <c r="F354" s="41"/>
    </row>
    <row r="355" spans="1:6" s="8" customFormat="1" ht="23.25">
      <c r="A355" s="32"/>
      <c r="B355" s="32"/>
      <c r="E355" s="41"/>
      <c r="F355" s="41"/>
    </row>
    <row r="356" spans="1:6" s="8" customFormat="1" ht="23.25">
      <c r="A356" s="32"/>
      <c r="B356" s="32"/>
      <c r="E356" s="41"/>
      <c r="F356" s="41"/>
    </row>
    <row r="357" spans="1:6" s="8" customFormat="1" ht="23.25">
      <c r="A357" s="32"/>
      <c r="B357" s="32"/>
      <c r="E357" s="41"/>
      <c r="F357" s="41"/>
    </row>
    <row r="358" spans="1:6" s="8" customFormat="1" ht="23.25">
      <c r="A358" s="32"/>
      <c r="B358" s="32"/>
      <c r="E358" s="41"/>
      <c r="F358" s="41"/>
    </row>
    <row r="359" spans="1:6" s="8" customFormat="1" ht="23.25">
      <c r="A359" s="32"/>
      <c r="B359" s="32"/>
      <c r="E359" s="41"/>
      <c r="F359" s="41"/>
    </row>
    <row r="360" spans="1:6" s="8" customFormat="1" ht="23.25">
      <c r="A360" s="32"/>
      <c r="B360" s="32"/>
      <c r="E360" s="41"/>
      <c r="F360" s="41"/>
    </row>
    <row r="361" spans="1:6" s="8" customFormat="1" ht="23.25">
      <c r="A361" s="32"/>
      <c r="B361" s="32"/>
      <c r="E361" s="41"/>
      <c r="F361" s="41"/>
    </row>
    <row r="362" spans="1:6" s="8" customFormat="1" ht="23.25">
      <c r="A362" s="32"/>
      <c r="B362" s="32"/>
      <c r="E362" s="41"/>
      <c r="F362" s="41"/>
    </row>
    <row r="363" spans="1:6" s="8" customFormat="1" ht="23.25">
      <c r="A363" s="32"/>
      <c r="B363" s="32"/>
      <c r="E363" s="41"/>
      <c r="F363" s="41"/>
    </row>
    <row r="364" spans="1:6" s="8" customFormat="1" ht="23.25">
      <c r="A364" s="32"/>
      <c r="B364" s="32"/>
      <c r="E364" s="41"/>
      <c r="F364" s="41"/>
    </row>
    <row r="365" spans="1:6" s="8" customFormat="1" ht="23.25">
      <c r="A365" s="32"/>
      <c r="B365" s="32"/>
      <c r="E365" s="41"/>
      <c r="F365" s="41"/>
    </row>
    <row r="366" spans="1:6" s="8" customFormat="1" ht="23.25">
      <c r="A366" s="32"/>
      <c r="B366" s="32"/>
      <c r="E366" s="41"/>
      <c r="F366" s="41"/>
    </row>
    <row r="367" spans="1:6" s="8" customFormat="1" ht="23.25">
      <c r="A367" s="32"/>
      <c r="B367" s="32"/>
      <c r="E367" s="41"/>
      <c r="F367" s="41"/>
    </row>
    <row r="368" spans="1:6" s="8" customFormat="1" ht="23.25">
      <c r="A368" s="32"/>
      <c r="B368" s="32"/>
      <c r="E368" s="41"/>
      <c r="F368" s="41"/>
    </row>
    <row r="369" spans="1:6" s="8" customFormat="1" ht="23.25">
      <c r="A369" s="32"/>
      <c r="B369" s="32"/>
      <c r="E369" s="41"/>
      <c r="F369" s="41"/>
    </row>
    <row r="370" spans="1:6" s="8" customFormat="1" ht="23.25">
      <c r="A370" s="32"/>
      <c r="B370" s="32"/>
      <c r="E370" s="41"/>
      <c r="F370" s="41"/>
    </row>
    <row r="371" spans="1:6" s="8" customFormat="1" ht="23.25">
      <c r="A371" s="32"/>
      <c r="B371" s="32"/>
      <c r="E371" s="41"/>
      <c r="F371" s="41"/>
    </row>
    <row r="372" spans="1:6" s="8" customFormat="1" ht="23.25">
      <c r="A372" s="32"/>
      <c r="B372" s="32"/>
      <c r="E372" s="41"/>
      <c r="F372" s="41"/>
    </row>
    <row r="373" spans="1:6" s="8" customFormat="1" ht="23.25">
      <c r="A373" s="32"/>
      <c r="B373" s="32"/>
      <c r="E373" s="41"/>
      <c r="F373" s="41"/>
    </row>
    <row r="374" spans="1:6" s="8" customFormat="1" ht="23.25">
      <c r="A374" s="32"/>
      <c r="B374" s="32"/>
      <c r="E374" s="41"/>
      <c r="F374" s="41"/>
    </row>
    <row r="375" spans="1:6" s="8" customFormat="1" ht="23.25">
      <c r="A375" s="32"/>
      <c r="B375" s="32"/>
      <c r="E375" s="41"/>
      <c r="F375" s="41"/>
    </row>
    <row r="376" spans="1:6" s="8" customFormat="1" ht="23.25">
      <c r="A376" s="32"/>
      <c r="B376" s="32"/>
      <c r="E376" s="41"/>
      <c r="F376" s="41"/>
    </row>
    <row r="377" spans="1:6" s="8" customFormat="1" ht="23.25">
      <c r="A377" s="32"/>
      <c r="B377" s="32"/>
      <c r="E377" s="41"/>
      <c r="F377" s="41"/>
    </row>
    <row r="378" spans="1:6" s="8" customFormat="1" ht="23.25">
      <c r="A378" s="32"/>
      <c r="B378" s="32"/>
      <c r="E378" s="41"/>
      <c r="F378" s="41"/>
    </row>
    <row r="379" spans="1:6" s="8" customFormat="1" ht="23.25">
      <c r="A379" s="32"/>
      <c r="B379" s="32"/>
      <c r="E379" s="41"/>
      <c r="F379" s="41"/>
    </row>
    <row r="380" spans="1:6" s="8" customFormat="1" ht="23.25">
      <c r="A380" s="32"/>
      <c r="B380" s="32"/>
      <c r="E380" s="41"/>
      <c r="F380" s="41"/>
    </row>
    <row r="381" spans="1:6" s="8" customFormat="1" ht="23.25">
      <c r="A381" s="32"/>
      <c r="B381" s="32"/>
      <c r="E381" s="41"/>
      <c r="F381" s="41"/>
    </row>
    <row r="382" spans="1:6" s="8" customFormat="1" ht="23.25">
      <c r="A382" s="32"/>
      <c r="B382" s="32"/>
      <c r="E382" s="41"/>
      <c r="F382" s="41"/>
    </row>
    <row r="383" spans="1:6" s="8" customFormat="1" ht="23.25">
      <c r="A383" s="32"/>
      <c r="B383" s="32"/>
      <c r="E383" s="41"/>
      <c r="F383" s="41"/>
    </row>
    <row r="384" spans="1:6" s="8" customFormat="1" ht="23.25">
      <c r="A384" s="32"/>
      <c r="B384" s="32"/>
      <c r="E384" s="41"/>
      <c r="F384" s="41"/>
    </row>
    <row r="385" spans="1:6" s="8" customFormat="1" ht="23.25">
      <c r="A385" s="32"/>
      <c r="B385" s="32"/>
      <c r="E385" s="41"/>
      <c r="F385" s="41"/>
    </row>
    <row r="386" spans="1:6" s="8" customFormat="1" ht="23.25">
      <c r="A386" s="32"/>
      <c r="B386" s="32"/>
      <c r="E386" s="41"/>
      <c r="F386" s="41"/>
    </row>
    <row r="387" spans="1:6" s="8" customFormat="1" ht="23.25">
      <c r="A387" s="32"/>
      <c r="B387" s="32"/>
      <c r="E387" s="41"/>
      <c r="F387" s="41"/>
    </row>
    <row r="388" spans="1:6" s="8" customFormat="1" ht="23.25">
      <c r="A388" s="32"/>
      <c r="B388" s="32"/>
      <c r="E388" s="41"/>
      <c r="F388" s="41"/>
    </row>
    <row r="389" spans="1:6" s="8" customFormat="1" ht="23.25">
      <c r="A389" s="32"/>
      <c r="B389" s="32"/>
      <c r="E389" s="41"/>
      <c r="F389" s="41"/>
    </row>
    <row r="390" spans="1:6" s="8" customFormat="1" ht="23.25">
      <c r="A390" s="32"/>
      <c r="B390" s="32"/>
      <c r="E390" s="41"/>
      <c r="F390" s="41"/>
    </row>
    <row r="391" spans="1:6" s="8" customFormat="1" ht="23.25">
      <c r="A391" s="32"/>
      <c r="B391" s="32"/>
      <c r="E391" s="41"/>
      <c r="F391" s="41"/>
    </row>
    <row r="392" spans="1:6" s="8" customFormat="1" ht="23.25">
      <c r="A392" s="32"/>
      <c r="B392" s="32"/>
      <c r="E392" s="41"/>
      <c r="F392" s="41"/>
    </row>
    <row r="393" spans="1:6" s="8" customFormat="1" ht="23.25">
      <c r="A393" s="32"/>
      <c r="B393" s="32"/>
      <c r="E393" s="41"/>
      <c r="F393" s="133"/>
    </row>
    <row r="394" spans="1:6" s="8" customFormat="1" ht="23.25">
      <c r="A394" s="32"/>
      <c r="B394" s="32"/>
      <c r="E394" s="41"/>
      <c r="F394" s="133"/>
    </row>
    <row r="395" spans="1:6" s="8" customFormat="1" ht="23.25">
      <c r="A395" s="32"/>
      <c r="B395" s="32"/>
      <c r="E395" s="41"/>
      <c r="F395" s="133"/>
    </row>
    <row r="396" spans="1:6" s="8" customFormat="1" ht="23.25">
      <c r="A396" s="32"/>
      <c r="B396" s="32"/>
      <c r="E396" s="41"/>
      <c r="F396" s="133"/>
    </row>
    <row r="397" spans="1:6" s="8" customFormat="1" ht="23.25">
      <c r="A397" s="32"/>
      <c r="B397" s="32"/>
      <c r="E397" s="41"/>
      <c r="F397" s="133"/>
    </row>
    <row r="398" spans="1:6" s="8" customFormat="1" ht="23.25">
      <c r="A398" s="32"/>
      <c r="B398" s="32"/>
      <c r="E398" s="41"/>
      <c r="F398" s="133"/>
    </row>
    <row r="399" spans="1:6" s="8" customFormat="1" ht="23.25">
      <c r="A399" s="32"/>
      <c r="B399" s="32"/>
      <c r="E399" s="41"/>
      <c r="F399" s="133"/>
    </row>
    <row r="400" spans="1:6" s="8" customFormat="1" ht="23.25">
      <c r="A400" s="32"/>
      <c r="B400" s="32"/>
      <c r="E400" s="41"/>
      <c r="F400" s="133"/>
    </row>
    <row r="401" spans="1:6" s="8" customFormat="1" ht="23.25">
      <c r="A401" s="32"/>
      <c r="B401" s="32"/>
      <c r="E401" s="41"/>
      <c r="F401" s="133"/>
    </row>
    <row r="402" spans="1:6" s="8" customFormat="1" ht="23.25">
      <c r="A402" s="32"/>
      <c r="B402" s="32"/>
      <c r="E402" s="41"/>
      <c r="F402" s="133"/>
    </row>
    <row r="403" spans="1:6" s="8" customFormat="1" ht="23.25">
      <c r="A403" s="32"/>
      <c r="B403" s="32"/>
      <c r="E403" s="41"/>
      <c r="F403" s="133"/>
    </row>
    <row r="404" spans="1:6" s="8" customFormat="1" ht="23.25">
      <c r="A404" s="32"/>
      <c r="B404" s="32"/>
      <c r="E404" s="41"/>
      <c r="F404" s="133"/>
    </row>
    <row r="405" spans="1:6" s="8" customFormat="1" ht="23.25">
      <c r="A405" s="32"/>
      <c r="B405" s="32"/>
      <c r="E405" s="41"/>
      <c r="F405" s="133"/>
    </row>
    <row r="406" spans="1:6" s="8" customFormat="1" ht="23.25">
      <c r="A406" s="32"/>
      <c r="B406" s="32"/>
      <c r="E406" s="41"/>
      <c r="F406" s="133"/>
    </row>
    <row r="407" spans="1:6" s="8" customFormat="1" ht="23.25">
      <c r="A407" s="32"/>
      <c r="B407" s="32"/>
      <c r="E407" s="41"/>
      <c r="F407" s="133"/>
    </row>
    <row r="408" spans="1:6" s="8" customFormat="1" ht="23.25">
      <c r="A408" s="32"/>
      <c r="B408" s="32"/>
      <c r="E408" s="41"/>
      <c r="F408" s="133"/>
    </row>
    <row r="409" spans="1:6" s="8" customFormat="1" ht="23.25">
      <c r="A409" s="32"/>
      <c r="B409" s="32"/>
      <c r="E409" s="41"/>
      <c r="F409" s="133"/>
    </row>
    <row r="410" spans="1:6" s="8" customFormat="1" ht="23.25">
      <c r="A410" s="32"/>
      <c r="B410" s="32"/>
      <c r="E410" s="41"/>
      <c r="F410" s="133"/>
    </row>
    <row r="411" spans="1:6" s="8" customFormat="1" ht="23.25">
      <c r="A411" s="32"/>
      <c r="B411" s="32"/>
      <c r="E411" s="41"/>
      <c r="F411" s="133"/>
    </row>
    <row r="412" spans="1:6" s="8" customFormat="1" ht="23.25">
      <c r="A412" s="32"/>
      <c r="B412" s="32"/>
      <c r="E412" s="41"/>
      <c r="F412" s="133"/>
    </row>
    <row r="413" spans="1:6" s="8" customFormat="1" ht="23.25">
      <c r="A413" s="32"/>
      <c r="B413" s="32"/>
      <c r="E413" s="41"/>
      <c r="F413" s="133"/>
    </row>
    <row r="414" spans="1:6" s="8" customFormat="1" ht="23.25">
      <c r="A414" s="32"/>
      <c r="B414" s="32"/>
      <c r="E414" s="41"/>
      <c r="F414" s="133"/>
    </row>
    <row r="415" spans="1:6" s="8" customFormat="1" ht="23.25">
      <c r="A415" s="32"/>
      <c r="B415" s="32"/>
      <c r="E415" s="41"/>
      <c r="F415" s="133"/>
    </row>
    <row r="416" spans="1:6" s="8" customFormat="1" ht="23.25">
      <c r="A416" s="32"/>
      <c r="B416" s="32"/>
      <c r="E416" s="41"/>
      <c r="F416" s="133"/>
    </row>
    <row r="417" spans="1:6" s="8" customFormat="1" ht="23.25">
      <c r="A417" s="32"/>
      <c r="B417" s="32"/>
      <c r="E417" s="41"/>
      <c r="F417" s="133"/>
    </row>
    <row r="418" spans="1:6" s="8" customFormat="1" ht="23.25">
      <c r="A418" s="32"/>
      <c r="B418" s="32"/>
      <c r="E418" s="41"/>
      <c r="F418" s="133"/>
    </row>
    <row r="419" spans="1:6" s="8" customFormat="1" ht="23.25">
      <c r="A419" s="32"/>
      <c r="B419" s="32"/>
      <c r="E419" s="41"/>
      <c r="F419" s="133"/>
    </row>
    <row r="420" spans="1:6" s="8" customFormat="1" ht="23.25">
      <c r="A420" s="32"/>
      <c r="B420" s="32"/>
      <c r="E420" s="41"/>
      <c r="F420" s="133"/>
    </row>
    <row r="421" spans="1:6" s="8" customFormat="1" ht="23.25">
      <c r="A421" s="32"/>
      <c r="B421" s="32"/>
      <c r="E421" s="41"/>
      <c r="F421" s="133"/>
    </row>
    <row r="422" spans="1:6" s="8" customFormat="1" ht="23.25">
      <c r="A422" s="32"/>
      <c r="B422" s="32"/>
      <c r="E422" s="41"/>
      <c r="F422" s="133"/>
    </row>
    <row r="423" spans="1:6" s="8" customFormat="1" ht="23.25">
      <c r="A423" s="32"/>
      <c r="B423" s="32"/>
      <c r="E423" s="41"/>
      <c r="F423" s="133"/>
    </row>
    <row r="424" spans="1:6" s="8" customFormat="1" ht="23.25">
      <c r="A424" s="32"/>
      <c r="B424" s="32"/>
      <c r="E424" s="41"/>
      <c r="F424" s="133"/>
    </row>
    <row r="425" spans="1:6" s="8" customFormat="1" ht="23.25">
      <c r="A425" s="32"/>
      <c r="B425" s="32"/>
      <c r="E425" s="41"/>
      <c r="F425" s="133"/>
    </row>
    <row r="426" spans="1:6" s="8" customFormat="1" ht="23.25">
      <c r="A426" s="32"/>
      <c r="B426" s="32"/>
      <c r="E426" s="41"/>
      <c r="F426" s="133"/>
    </row>
    <row r="427" spans="1:6" s="8" customFormat="1" ht="23.25">
      <c r="A427" s="32"/>
      <c r="B427" s="32"/>
      <c r="E427" s="41"/>
      <c r="F427" s="133"/>
    </row>
    <row r="428" spans="1:6" s="8" customFormat="1" ht="23.25">
      <c r="A428" s="32"/>
      <c r="B428" s="32"/>
      <c r="E428" s="41"/>
      <c r="F428" s="133"/>
    </row>
    <row r="429" spans="1:6" s="8" customFormat="1" ht="23.25">
      <c r="A429" s="32"/>
      <c r="B429" s="32"/>
      <c r="E429" s="41"/>
      <c r="F429" s="133"/>
    </row>
    <row r="430" spans="1:6" s="8" customFormat="1" ht="23.25">
      <c r="A430" s="32"/>
      <c r="B430" s="32"/>
      <c r="E430" s="41"/>
      <c r="F430" s="133"/>
    </row>
    <row r="431" spans="1:6" s="8" customFormat="1" ht="23.25">
      <c r="A431" s="32"/>
      <c r="B431" s="32"/>
      <c r="E431" s="41"/>
      <c r="F431" s="133"/>
    </row>
    <row r="432" spans="1:6" s="8" customFormat="1" ht="23.25">
      <c r="A432" s="32"/>
      <c r="B432" s="32"/>
      <c r="E432" s="41"/>
      <c r="F432" s="133"/>
    </row>
    <row r="433" spans="1:6" s="8" customFormat="1" ht="23.25">
      <c r="A433" s="32"/>
      <c r="B433" s="32"/>
      <c r="E433" s="41"/>
      <c r="F433" s="133"/>
    </row>
    <row r="434" spans="1:6" s="8" customFormat="1" ht="23.25">
      <c r="A434" s="32"/>
      <c r="B434" s="32"/>
      <c r="E434" s="41"/>
      <c r="F434" s="133"/>
    </row>
    <row r="435" spans="1:6" s="8" customFormat="1" ht="23.25">
      <c r="A435" s="32"/>
      <c r="B435" s="32"/>
      <c r="E435" s="41"/>
      <c r="F435" s="133"/>
    </row>
    <row r="436" spans="1:6" s="8" customFormat="1" ht="23.25">
      <c r="A436" s="32"/>
      <c r="B436" s="32"/>
      <c r="E436" s="41"/>
      <c r="F436" s="133"/>
    </row>
    <row r="437" spans="1:6" s="8" customFormat="1" ht="23.25">
      <c r="A437" s="32"/>
      <c r="B437" s="32"/>
      <c r="E437" s="41"/>
      <c r="F437" s="133"/>
    </row>
    <row r="438" spans="1:6" s="8" customFormat="1" ht="23.25">
      <c r="A438" s="32"/>
      <c r="B438" s="32"/>
      <c r="E438" s="41"/>
      <c r="F438" s="133"/>
    </row>
    <row r="439" spans="1:6" s="8" customFormat="1" ht="23.25">
      <c r="A439" s="32"/>
      <c r="B439" s="32"/>
      <c r="E439" s="41"/>
      <c r="F439" s="133"/>
    </row>
    <row r="440" spans="1:6" s="8" customFormat="1" ht="23.25">
      <c r="A440" s="32"/>
      <c r="B440" s="32"/>
      <c r="E440" s="41"/>
      <c r="F440" s="133"/>
    </row>
    <row r="441" spans="1:6" s="8" customFormat="1" ht="23.25">
      <c r="A441" s="32"/>
      <c r="B441" s="32"/>
      <c r="E441" s="41"/>
      <c r="F441" s="133"/>
    </row>
    <row r="442" spans="1:6" s="8" customFormat="1" ht="23.25">
      <c r="A442" s="32"/>
      <c r="B442" s="32"/>
      <c r="E442" s="41"/>
      <c r="F442" s="133"/>
    </row>
    <row r="443" spans="1:6" s="8" customFormat="1" ht="23.25">
      <c r="A443" s="32"/>
      <c r="B443" s="32"/>
      <c r="E443" s="41"/>
      <c r="F443" s="133"/>
    </row>
    <row r="444" spans="1:6" s="8" customFormat="1" ht="23.25">
      <c r="A444" s="32"/>
      <c r="B444" s="32"/>
      <c r="E444" s="41"/>
      <c r="F444" s="133"/>
    </row>
    <row r="445" spans="1:6" s="8" customFormat="1" ht="23.25">
      <c r="A445" s="32"/>
      <c r="B445" s="32"/>
      <c r="E445" s="41"/>
      <c r="F445" s="133"/>
    </row>
    <row r="446" spans="1:6" s="8" customFormat="1" ht="23.25">
      <c r="A446" s="32"/>
      <c r="B446" s="32"/>
      <c r="E446" s="41"/>
      <c r="F446" s="133"/>
    </row>
    <row r="447" spans="1:6" s="8" customFormat="1" ht="23.25">
      <c r="A447" s="32"/>
      <c r="B447" s="32"/>
      <c r="E447" s="41"/>
      <c r="F447" s="133"/>
    </row>
    <row r="448" spans="1:6" s="8" customFormat="1" ht="23.25">
      <c r="A448" s="32"/>
      <c r="B448" s="32"/>
      <c r="E448" s="41"/>
      <c r="F448" s="133"/>
    </row>
    <row r="449" spans="1:6" s="8" customFormat="1" ht="23.25">
      <c r="A449" s="32"/>
      <c r="B449" s="32"/>
      <c r="E449" s="41"/>
      <c r="F449" s="133"/>
    </row>
    <row r="450" spans="1:6" s="8" customFormat="1" ht="23.25">
      <c r="A450" s="32"/>
      <c r="B450" s="32"/>
      <c r="E450" s="41"/>
      <c r="F450" s="133"/>
    </row>
    <row r="451" spans="1:6" s="8" customFormat="1" ht="23.25">
      <c r="A451" s="32"/>
      <c r="B451" s="32"/>
      <c r="E451" s="41"/>
      <c r="F451" s="133"/>
    </row>
    <row r="452" spans="1:6" s="8" customFormat="1" ht="23.25">
      <c r="A452" s="32"/>
      <c r="B452" s="32"/>
      <c r="E452" s="41"/>
      <c r="F452" s="133"/>
    </row>
    <row r="453" spans="1:6" s="8" customFormat="1" ht="23.25">
      <c r="A453" s="32"/>
      <c r="B453" s="32"/>
      <c r="E453" s="41"/>
      <c r="F453" s="133"/>
    </row>
    <row r="454" spans="1:6" s="8" customFormat="1" ht="23.25">
      <c r="A454" s="32"/>
      <c r="B454" s="32"/>
      <c r="E454" s="41"/>
      <c r="F454" s="133"/>
    </row>
    <row r="455" spans="1:6" s="8" customFormat="1" ht="23.25">
      <c r="A455" s="32"/>
      <c r="B455" s="32"/>
      <c r="E455" s="41"/>
      <c r="F455" s="133"/>
    </row>
    <row r="456" spans="1:6" s="8" customFormat="1" ht="23.25">
      <c r="A456" s="32"/>
      <c r="B456" s="32"/>
      <c r="E456" s="41"/>
      <c r="F456" s="133"/>
    </row>
    <row r="457" spans="1:6" s="8" customFormat="1" ht="23.25">
      <c r="A457" s="32"/>
      <c r="B457" s="32"/>
      <c r="E457" s="41"/>
      <c r="F457" s="133"/>
    </row>
    <row r="458" spans="1:6" s="8" customFormat="1" ht="23.25">
      <c r="A458" s="32"/>
      <c r="B458" s="32"/>
      <c r="E458" s="41"/>
      <c r="F458" s="133"/>
    </row>
    <row r="459" spans="1:6" s="8" customFormat="1" ht="23.25">
      <c r="A459" s="32"/>
      <c r="B459" s="32"/>
      <c r="E459" s="41"/>
      <c r="F459" s="133"/>
    </row>
    <row r="460" spans="1:6" s="8" customFormat="1" ht="23.25">
      <c r="A460" s="32"/>
      <c r="B460" s="32"/>
      <c r="E460" s="41"/>
      <c r="F460" s="133"/>
    </row>
    <row r="461" spans="1:6" s="8" customFormat="1" ht="23.25">
      <c r="A461" s="32"/>
      <c r="B461" s="32"/>
      <c r="E461" s="41"/>
      <c r="F461" s="133"/>
    </row>
    <row r="462" spans="1:6" s="8" customFormat="1" ht="23.25">
      <c r="A462" s="32"/>
      <c r="B462" s="32"/>
      <c r="E462" s="41"/>
      <c r="F462" s="133"/>
    </row>
    <row r="463" spans="1:6" s="8" customFormat="1" ht="23.25">
      <c r="A463" s="32"/>
      <c r="B463" s="32"/>
      <c r="E463" s="41"/>
      <c r="F463" s="133"/>
    </row>
    <row r="464" spans="1:6" s="8" customFormat="1" ht="23.25">
      <c r="A464" s="32"/>
      <c r="B464" s="32"/>
      <c r="E464" s="41"/>
      <c r="F464" s="133"/>
    </row>
    <row r="465" spans="1:6" s="8" customFormat="1" ht="23.25">
      <c r="A465" s="32"/>
      <c r="B465" s="32"/>
      <c r="E465" s="41"/>
      <c r="F465" s="133"/>
    </row>
    <row r="466" spans="1:6" s="8" customFormat="1" ht="23.25">
      <c r="A466" s="32"/>
      <c r="B466" s="32"/>
      <c r="E466" s="41"/>
      <c r="F466" s="133"/>
    </row>
    <row r="467" spans="1:6" s="8" customFormat="1" ht="23.25">
      <c r="A467" s="32"/>
      <c r="B467" s="32"/>
      <c r="E467" s="41"/>
      <c r="F467" s="133"/>
    </row>
    <row r="468" spans="1:6" s="8" customFormat="1" ht="23.25">
      <c r="A468" s="32"/>
      <c r="B468" s="32"/>
      <c r="E468" s="41"/>
      <c r="F468" s="133"/>
    </row>
    <row r="469" spans="1:6" s="8" customFormat="1" ht="23.25">
      <c r="A469" s="32"/>
      <c r="B469" s="32"/>
      <c r="E469" s="41"/>
      <c r="F469" s="133"/>
    </row>
    <row r="470" spans="1:6" s="8" customFormat="1" ht="23.25">
      <c r="A470" s="32"/>
      <c r="B470" s="32"/>
      <c r="E470" s="41"/>
      <c r="F470" s="133"/>
    </row>
    <row r="471" spans="1:6" s="8" customFormat="1" ht="23.25">
      <c r="A471" s="32"/>
      <c r="B471" s="32"/>
      <c r="E471" s="41"/>
      <c r="F471" s="133"/>
    </row>
    <row r="472" spans="1:6" s="8" customFormat="1" ht="23.25">
      <c r="A472" s="32"/>
      <c r="B472" s="32"/>
      <c r="E472" s="41"/>
      <c r="F472" s="133"/>
    </row>
    <row r="473" spans="1:6" s="8" customFormat="1" ht="23.25">
      <c r="A473" s="32"/>
      <c r="B473" s="32"/>
      <c r="E473" s="41"/>
      <c r="F473" s="133"/>
    </row>
    <row r="474" spans="1:6" s="8" customFormat="1" ht="23.25">
      <c r="A474" s="32"/>
      <c r="B474" s="32"/>
      <c r="E474" s="41"/>
      <c r="F474" s="133"/>
    </row>
    <row r="475" spans="1:6" s="8" customFormat="1" ht="23.25">
      <c r="A475" s="32"/>
      <c r="B475" s="32"/>
      <c r="E475" s="41"/>
      <c r="F475" s="133"/>
    </row>
    <row r="476" spans="1:6" s="8" customFormat="1" ht="23.25">
      <c r="A476" s="32"/>
      <c r="B476" s="32"/>
      <c r="E476" s="41"/>
      <c r="F476" s="133"/>
    </row>
    <row r="477" spans="1:6" s="8" customFormat="1" ht="23.25">
      <c r="A477" s="32"/>
      <c r="B477" s="32"/>
      <c r="E477" s="41"/>
      <c r="F477" s="133"/>
    </row>
    <row r="478" spans="1:6" s="8" customFormat="1" ht="23.25">
      <c r="A478" s="32"/>
      <c r="B478" s="32"/>
      <c r="E478" s="41"/>
      <c r="F478" s="133"/>
    </row>
    <row r="479" spans="1:6" s="8" customFormat="1" ht="23.25">
      <c r="A479" s="32"/>
      <c r="B479" s="32"/>
      <c r="E479" s="41"/>
      <c r="F479" s="133"/>
    </row>
    <row r="480" spans="1:6" s="8" customFormat="1" ht="23.25">
      <c r="A480" s="32"/>
      <c r="B480" s="32"/>
      <c r="E480" s="41"/>
      <c r="F480" s="133"/>
    </row>
    <row r="481" spans="1:6" s="8" customFormat="1" ht="23.25">
      <c r="A481" s="32"/>
      <c r="B481" s="32"/>
      <c r="E481" s="41"/>
      <c r="F481" s="133"/>
    </row>
    <row r="482" spans="1:6" s="8" customFormat="1" ht="23.25">
      <c r="A482" s="32"/>
      <c r="B482" s="32"/>
      <c r="E482" s="41"/>
      <c r="F482" s="133"/>
    </row>
    <row r="483" spans="1:6" s="8" customFormat="1" ht="23.25">
      <c r="A483" s="32"/>
      <c r="B483" s="32"/>
      <c r="E483" s="41"/>
      <c r="F483" s="133"/>
    </row>
    <row r="484" spans="1:6" s="8" customFormat="1" ht="23.25">
      <c r="A484" s="32"/>
      <c r="B484" s="32"/>
      <c r="E484" s="41"/>
      <c r="F484" s="133"/>
    </row>
    <row r="485" spans="1:6" s="8" customFormat="1" ht="23.25">
      <c r="A485" s="32"/>
      <c r="B485" s="32"/>
      <c r="E485" s="41"/>
      <c r="F485" s="133"/>
    </row>
    <row r="486" spans="1:6" s="8" customFormat="1" ht="23.25">
      <c r="A486" s="32"/>
      <c r="B486" s="32"/>
      <c r="E486" s="41"/>
      <c r="F486" s="133"/>
    </row>
    <row r="487" spans="1:6" s="8" customFormat="1" ht="23.25">
      <c r="A487" s="32"/>
      <c r="B487" s="32"/>
      <c r="E487" s="41"/>
      <c r="F487" s="133"/>
    </row>
    <row r="488" spans="1:6" s="8" customFormat="1" ht="23.25">
      <c r="A488" s="32"/>
      <c r="B488" s="32"/>
      <c r="E488" s="41"/>
      <c r="F488" s="133"/>
    </row>
    <row r="489" spans="1:6" s="8" customFormat="1" ht="23.25">
      <c r="A489" s="32"/>
      <c r="B489" s="32"/>
      <c r="E489" s="41"/>
      <c r="F489" s="133"/>
    </row>
    <row r="490" spans="1:6" s="8" customFormat="1" ht="23.25">
      <c r="A490" s="32"/>
      <c r="B490" s="32"/>
      <c r="E490" s="41"/>
      <c r="F490" s="133"/>
    </row>
    <row r="491" spans="1:6" s="8" customFormat="1" ht="23.25">
      <c r="A491" s="32"/>
      <c r="B491" s="32"/>
      <c r="E491" s="41"/>
      <c r="F491" s="133"/>
    </row>
    <row r="492" spans="1:6" s="8" customFormat="1" ht="23.25">
      <c r="A492" s="32"/>
      <c r="B492" s="32"/>
      <c r="E492" s="41"/>
      <c r="F492" s="133"/>
    </row>
    <row r="493" spans="1:6" s="8" customFormat="1" ht="23.25">
      <c r="A493" s="32"/>
      <c r="B493" s="32"/>
      <c r="E493" s="41"/>
      <c r="F493" s="133"/>
    </row>
    <row r="494" spans="1:6" s="8" customFormat="1" ht="23.25">
      <c r="A494" s="32"/>
      <c r="B494" s="32"/>
      <c r="E494" s="41"/>
      <c r="F494" s="133"/>
    </row>
    <row r="495" spans="1:6" s="8" customFormat="1" ht="23.25">
      <c r="A495" s="32"/>
      <c r="B495" s="32"/>
      <c r="E495" s="41"/>
      <c r="F495" s="133"/>
    </row>
    <row r="496" spans="1:6" s="8" customFormat="1" ht="23.25">
      <c r="A496" s="32"/>
      <c r="B496" s="32"/>
      <c r="E496" s="41"/>
      <c r="F496" s="133"/>
    </row>
    <row r="497" spans="1:6" s="8" customFormat="1" ht="23.25">
      <c r="A497" s="32"/>
      <c r="B497" s="32"/>
      <c r="E497" s="41"/>
      <c r="F497" s="133"/>
    </row>
    <row r="498" spans="1:6" s="8" customFormat="1" ht="23.25">
      <c r="A498" s="32"/>
      <c r="B498" s="32"/>
      <c r="E498" s="41"/>
      <c r="F498" s="133"/>
    </row>
    <row r="499" spans="1:6" s="8" customFormat="1" ht="23.25">
      <c r="A499" s="32"/>
      <c r="B499" s="32"/>
      <c r="E499" s="41"/>
      <c r="F499" s="133"/>
    </row>
    <row r="500" spans="1:6" s="8" customFormat="1" ht="23.25">
      <c r="A500" s="32"/>
      <c r="B500" s="32"/>
      <c r="E500" s="41"/>
      <c r="F500" s="133"/>
    </row>
    <row r="501" spans="1:6" s="8" customFormat="1" ht="23.25">
      <c r="A501" s="32"/>
      <c r="B501" s="32"/>
      <c r="E501" s="41"/>
      <c r="F501" s="133"/>
    </row>
    <row r="502" spans="1:6" s="8" customFormat="1" ht="23.25">
      <c r="A502" s="32"/>
      <c r="B502" s="32"/>
      <c r="E502" s="41"/>
      <c r="F502" s="133"/>
    </row>
    <row r="503" spans="1:6" s="8" customFormat="1" ht="23.25">
      <c r="A503" s="32"/>
      <c r="B503" s="32"/>
      <c r="E503" s="41"/>
      <c r="F503" s="133"/>
    </row>
    <row r="504" spans="1:6" s="8" customFormat="1" ht="23.25">
      <c r="A504" s="32"/>
      <c r="B504" s="32"/>
      <c r="E504" s="41"/>
      <c r="F504" s="133"/>
    </row>
    <row r="505" spans="1:6" s="8" customFormat="1" ht="23.25">
      <c r="A505" s="32"/>
      <c r="B505" s="32"/>
      <c r="E505" s="41"/>
      <c r="F505" s="133"/>
    </row>
    <row r="506" spans="1:6" s="8" customFormat="1" ht="23.25">
      <c r="A506" s="32"/>
      <c r="B506" s="32"/>
      <c r="E506" s="41"/>
      <c r="F506" s="133"/>
    </row>
    <row r="507" spans="1:6" s="8" customFormat="1" ht="23.25">
      <c r="A507" s="32"/>
      <c r="B507" s="32"/>
      <c r="E507" s="41"/>
      <c r="F507" s="133"/>
    </row>
    <row r="508" spans="1:6" s="8" customFormat="1" ht="23.25">
      <c r="A508" s="32"/>
      <c r="B508" s="32"/>
      <c r="E508" s="41"/>
      <c r="F508" s="133"/>
    </row>
    <row r="509" spans="1:6" s="8" customFormat="1" ht="23.25">
      <c r="A509" s="32"/>
      <c r="B509" s="32"/>
      <c r="E509" s="41"/>
      <c r="F509" s="133"/>
    </row>
    <row r="510" spans="1:6" s="8" customFormat="1" ht="23.25">
      <c r="A510" s="32"/>
      <c r="B510" s="32"/>
      <c r="E510" s="41"/>
      <c r="F510" s="133"/>
    </row>
    <row r="511" spans="1:6" s="8" customFormat="1" ht="23.25">
      <c r="A511" s="32"/>
      <c r="B511" s="32"/>
      <c r="E511" s="41"/>
      <c r="F511" s="133"/>
    </row>
    <row r="512" spans="1:6" s="8" customFormat="1" ht="23.25">
      <c r="A512" s="32"/>
      <c r="B512" s="32"/>
      <c r="E512" s="41"/>
      <c r="F512" s="133"/>
    </row>
    <row r="513" spans="1:6" s="8" customFormat="1" ht="23.25">
      <c r="A513" s="32"/>
      <c r="B513" s="32"/>
      <c r="E513" s="41"/>
      <c r="F513" s="133"/>
    </row>
    <row r="514" spans="1:6" s="8" customFormat="1" ht="23.25">
      <c r="A514" s="32"/>
      <c r="B514" s="32"/>
      <c r="E514" s="41"/>
      <c r="F514" s="133"/>
    </row>
    <row r="515" spans="1:6" s="8" customFormat="1" ht="23.25">
      <c r="A515" s="32"/>
      <c r="B515" s="32"/>
      <c r="E515" s="41"/>
      <c r="F515" s="133"/>
    </row>
    <row r="516" spans="1:6" s="8" customFormat="1" ht="23.25">
      <c r="A516" s="32"/>
      <c r="B516" s="32"/>
      <c r="E516" s="41"/>
      <c r="F516" s="133"/>
    </row>
    <row r="517" spans="1:6" s="8" customFormat="1" ht="23.25">
      <c r="A517" s="32"/>
      <c r="B517" s="32"/>
      <c r="E517" s="41"/>
      <c r="F517" s="133"/>
    </row>
    <row r="518" spans="1:6" s="8" customFormat="1" ht="23.25">
      <c r="A518" s="32"/>
      <c r="B518" s="32"/>
      <c r="E518" s="41"/>
      <c r="F518" s="133"/>
    </row>
    <row r="519" spans="1:6" s="8" customFormat="1" ht="23.25">
      <c r="A519" s="32"/>
      <c r="B519" s="32"/>
      <c r="E519" s="41"/>
      <c r="F519" s="133"/>
    </row>
    <row r="520" spans="1:6" s="8" customFormat="1" ht="23.25">
      <c r="A520" s="32"/>
      <c r="B520" s="32"/>
      <c r="E520" s="41"/>
      <c r="F520" s="133"/>
    </row>
    <row r="521" spans="1:6" s="8" customFormat="1" ht="23.25">
      <c r="A521" s="32"/>
      <c r="B521" s="32"/>
      <c r="E521" s="41"/>
      <c r="F521" s="133"/>
    </row>
    <row r="522" spans="1:6" s="8" customFormat="1" ht="23.25">
      <c r="A522" s="32"/>
      <c r="B522" s="32"/>
      <c r="E522" s="41"/>
      <c r="F522" s="133"/>
    </row>
    <row r="523" spans="1:6" s="8" customFormat="1" ht="23.25">
      <c r="A523" s="32"/>
      <c r="B523" s="32"/>
      <c r="E523" s="41"/>
      <c r="F523" s="133"/>
    </row>
    <row r="524" spans="1:6" s="8" customFormat="1" ht="23.25">
      <c r="A524" s="32"/>
      <c r="B524" s="32"/>
      <c r="E524" s="41"/>
      <c r="F524" s="133"/>
    </row>
    <row r="525" spans="1:6" s="8" customFormat="1" ht="23.25">
      <c r="A525" s="32"/>
      <c r="B525" s="32"/>
      <c r="E525" s="41"/>
      <c r="F525" s="133"/>
    </row>
    <row r="526" spans="1:6" s="8" customFormat="1" ht="23.25">
      <c r="A526" s="32"/>
      <c r="B526" s="32"/>
      <c r="E526" s="41"/>
      <c r="F526" s="133"/>
    </row>
    <row r="527" spans="1:6" s="8" customFormat="1" ht="23.25">
      <c r="A527" s="32"/>
      <c r="B527" s="32"/>
      <c r="E527" s="41"/>
      <c r="F527" s="133"/>
    </row>
    <row r="528" spans="1:6" s="8" customFormat="1" ht="23.25">
      <c r="A528" s="32"/>
      <c r="B528" s="32"/>
      <c r="E528" s="41"/>
      <c r="F528" s="133"/>
    </row>
    <row r="529" spans="1:6" s="8" customFormat="1" ht="23.25">
      <c r="A529" s="32"/>
      <c r="B529" s="32"/>
      <c r="E529" s="41"/>
      <c r="F529" s="133"/>
    </row>
    <row r="530" spans="1:6" s="8" customFormat="1" ht="23.25">
      <c r="A530" s="32"/>
      <c r="B530" s="32"/>
      <c r="E530" s="41"/>
      <c r="F530" s="133"/>
    </row>
    <row r="531" spans="1:6" s="8" customFormat="1" ht="23.25">
      <c r="A531" s="32"/>
      <c r="B531" s="32"/>
      <c r="E531" s="41"/>
      <c r="F531" s="133"/>
    </row>
    <row r="532" spans="1:6" s="8" customFormat="1" ht="23.25">
      <c r="A532" s="32"/>
      <c r="B532" s="32"/>
      <c r="E532" s="41"/>
      <c r="F532" s="133"/>
    </row>
    <row r="533" spans="1:6" s="8" customFormat="1" ht="23.25">
      <c r="A533" s="32"/>
      <c r="B533" s="32"/>
      <c r="E533" s="41"/>
      <c r="F533" s="133"/>
    </row>
    <row r="534" spans="1:6" s="8" customFormat="1" ht="23.25">
      <c r="A534" s="32"/>
      <c r="B534" s="32"/>
      <c r="E534" s="41"/>
      <c r="F534" s="133"/>
    </row>
    <row r="535" spans="1:6" s="8" customFormat="1" ht="23.25">
      <c r="A535" s="32"/>
      <c r="B535" s="32"/>
      <c r="E535" s="41"/>
      <c r="F535" s="133"/>
    </row>
    <row r="536" spans="1:6" s="8" customFormat="1" ht="23.25">
      <c r="A536" s="32"/>
      <c r="B536" s="32"/>
      <c r="E536" s="41"/>
      <c r="F536" s="133"/>
    </row>
    <row r="537" spans="1:6" s="8" customFormat="1" ht="23.25">
      <c r="A537" s="32"/>
      <c r="B537" s="32"/>
      <c r="E537" s="41"/>
      <c r="F537" s="133"/>
    </row>
    <row r="538" spans="1:6" s="8" customFormat="1" ht="23.25">
      <c r="A538" s="32"/>
      <c r="B538" s="32"/>
      <c r="E538" s="41"/>
      <c r="F538" s="133"/>
    </row>
    <row r="539" spans="1:6" s="8" customFormat="1" ht="23.25">
      <c r="A539" s="32"/>
      <c r="B539" s="32"/>
      <c r="E539" s="41"/>
      <c r="F539" s="133"/>
    </row>
    <row r="540" spans="1:6" s="8" customFormat="1" ht="23.25">
      <c r="A540" s="32"/>
      <c r="B540" s="32"/>
      <c r="E540" s="41"/>
      <c r="F540" s="133"/>
    </row>
    <row r="541" spans="1:6" s="8" customFormat="1" ht="23.25">
      <c r="A541" s="32"/>
      <c r="B541" s="32"/>
      <c r="E541" s="41"/>
      <c r="F541" s="133"/>
    </row>
    <row r="542" spans="1:6" s="8" customFormat="1" ht="23.25">
      <c r="A542" s="32"/>
      <c r="B542" s="32"/>
      <c r="E542" s="41"/>
      <c r="F542" s="133"/>
    </row>
    <row r="543" spans="1:6" s="8" customFormat="1" ht="23.25">
      <c r="A543" s="32"/>
      <c r="B543" s="32"/>
      <c r="E543" s="41"/>
      <c r="F543" s="133"/>
    </row>
    <row r="544" spans="1:6" s="8" customFormat="1" ht="23.25">
      <c r="A544" s="32"/>
      <c r="B544" s="32"/>
      <c r="E544" s="41"/>
      <c r="F544" s="133"/>
    </row>
    <row r="545" spans="1:6" s="8" customFormat="1" ht="23.25">
      <c r="A545" s="32"/>
      <c r="B545" s="32"/>
      <c r="E545" s="41"/>
      <c r="F545" s="133"/>
    </row>
    <row r="546" spans="1:6" s="8" customFormat="1" ht="23.25">
      <c r="A546" s="32"/>
      <c r="B546" s="32"/>
      <c r="E546" s="41"/>
      <c r="F546" s="133"/>
    </row>
    <row r="547" spans="1:6" s="8" customFormat="1" ht="23.25">
      <c r="A547" s="32"/>
      <c r="B547" s="32"/>
      <c r="E547" s="41"/>
      <c r="F547" s="133"/>
    </row>
    <row r="548" spans="1:6" s="8" customFormat="1" ht="23.25">
      <c r="A548" s="32"/>
      <c r="B548" s="32"/>
      <c r="E548" s="41"/>
      <c r="F548" s="133"/>
    </row>
  </sheetData>
  <mergeCells count="3">
    <mergeCell ref="B66:F66"/>
    <mergeCell ref="B63:C63"/>
    <mergeCell ref="B56:C56"/>
  </mergeCells>
  <printOptions horizontalCentered="1"/>
  <pageMargins left="0.31496062992125984" right="0.35433070866141736" top="0.5905511811023623" bottom="0.1968503937007874" header="0.5118110236220472" footer="0.1968503937007874"/>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sheetPr>
    <tabColor indexed="14"/>
    <pageSetUpPr fitToPage="1"/>
  </sheetPr>
  <dimension ref="A1:Z59"/>
  <sheetViews>
    <sheetView showZeros="0" zoomScale="60" zoomScaleNormal="60" workbookViewId="0" topLeftCell="A5">
      <pane xSplit="3855" ySplit="765" topLeftCell="D1" activePane="bottomRight" state="split"/>
      <selection pane="topLeft" activeCell="A5" sqref="A1:IV16384"/>
      <selection pane="topRight" activeCell="R5" sqref="R1:S16384"/>
      <selection pane="bottomLeft" activeCell="A35" sqref="A35:IV38"/>
      <selection pane="bottomRight" activeCell="B23" sqref="B23"/>
    </sheetView>
  </sheetViews>
  <sheetFormatPr defaultColWidth="8.88671875" defaultRowHeight="15"/>
  <cols>
    <col min="1" max="1" width="2.99609375" style="557" customWidth="1"/>
    <col min="2" max="2" width="44.3359375" style="557" customWidth="1"/>
    <col min="3" max="3" width="0.88671875" style="557" hidden="1" customWidth="1"/>
    <col min="4" max="4" width="11.3359375" style="558" customWidth="1"/>
    <col min="5" max="5" width="0.88671875" style="558" customWidth="1"/>
    <col min="6" max="6" width="11.4453125" style="558" customWidth="1"/>
    <col min="7" max="7" width="0.88671875" style="558" customWidth="1"/>
    <col min="8" max="8" width="11.88671875" style="558" customWidth="1"/>
    <col min="9" max="9" width="0.88671875" style="558" customWidth="1"/>
    <col min="10" max="10" width="11.3359375" style="558" customWidth="1"/>
    <col min="11" max="11" width="0.88671875" style="558" customWidth="1"/>
    <col min="12" max="12" width="11.3359375" style="558" customWidth="1"/>
    <col min="13" max="13" width="0.88671875" style="558" customWidth="1"/>
    <col min="14" max="14" width="14.5546875" style="558" customWidth="1"/>
    <col min="15" max="15" width="13.3359375" style="558" customWidth="1"/>
    <col min="16" max="16" width="12.6640625" style="558" customWidth="1"/>
    <col min="17" max="17" width="13.5546875" style="558" customWidth="1"/>
    <col min="18" max="16384" width="8.88671875" style="557" customWidth="1"/>
  </cols>
  <sheetData>
    <row r="1" spans="1:17" s="553" customFormat="1" ht="34.5" customHeight="1">
      <c r="A1" s="621" t="s">
        <v>53</v>
      </c>
      <c r="D1" s="554"/>
      <c r="E1" s="554"/>
      <c r="F1" s="554"/>
      <c r="G1" s="554"/>
      <c r="H1" s="554"/>
      <c r="I1" s="554"/>
      <c r="J1" s="554"/>
      <c r="K1" s="554"/>
      <c r="L1" s="554"/>
      <c r="M1" s="554"/>
      <c r="N1" s="554"/>
      <c r="O1" s="554"/>
      <c r="P1" s="554"/>
      <c r="Q1" s="554"/>
    </row>
    <row r="2" spans="1:17" s="553" customFormat="1" ht="44.25" customHeight="1">
      <c r="A2" s="621" t="s">
        <v>113</v>
      </c>
      <c r="D2" s="554"/>
      <c r="E2" s="554"/>
      <c r="F2" s="554"/>
      <c r="G2" s="554"/>
      <c r="H2" s="554"/>
      <c r="I2" s="554"/>
      <c r="J2" s="554"/>
      <c r="K2" s="554"/>
      <c r="L2" s="554"/>
      <c r="M2" s="554"/>
      <c r="N2" s="554"/>
      <c r="O2" s="554"/>
      <c r="P2" s="554"/>
      <c r="Q2" s="554"/>
    </row>
    <row r="3" spans="1:17" s="553" customFormat="1" ht="25.5" customHeight="1" thickBot="1">
      <c r="A3" s="555"/>
      <c r="B3" s="555"/>
      <c r="C3" s="555"/>
      <c r="D3" s="556"/>
      <c r="E3" s="556"/>
      <c r="F3" s="556"/>
      <c r="G3" s="556"/>
      <c r="H3" s="556"/>
      <c r="I3" s="556"/>
      <c r="J3" s="556"/>
      <c r="K3" s="556"/>
      <c r="L3" s="556"/>
      <c r="M3" s="556"/>
      <c r="N3" s="556"/>
      <c r="O3" s="556"/>
      <c r="P3" s="556"/>
      <c r="Q3" s="556"/>
    </row>
    <row r="4" spans="4:15" ht="33.75" customHeight="1" thickBot="1">
      <c r="D4" s="636" t="s">
        <v>223</v>
      </c>
      <c r="E4" s="637"/>
      <c r="F4" s="637"/>
      <c r="G4" s="637"/>
      <c r="H4" s="637"/>
      <c r="I4" s="637"/>
      <c r="J4" s="637"/>
      <c r="K4" s="637"/>
      <c r="L4" s="637"/>
      <c r="M4" s="637"/>
      <c r="N4" s="637"/>
      <c r="O4" s="638"/>
    </row>
    <row r="5" spans="1:26" ht="22.5">
      <c r="A5" s="555" t="s">
        <v>125</v>
      </c>
      <c r="B5" s="555"/>
      <c r="D5" s="559" t="s">
        <v>82</v>
      </c>
      <c r="E5" s="559"/>
      <c r="F5" s="559" t="s">
        <v>146</v>
      </c>
      <c r="G5" s="559"/>
      <c r="H5" s="559" t="s">
        <v>147</v>
      </c>
      <c r="I5" s="559"/>
      <c r="J5" s="559" t="s">
        <v>148</v>
      </c>
      <c r="K5" s="559"/>
      <c r="L5" s="559" t="s">
        <v>149</v>
      </c>
      <c r="M5" s="559"/>
      <c r="N5" s="559" t="s">
        <v>87</v>
      </c>
      <c r="O5" s="559"/>
      <c r="P5" s="559" t="s">
        <v>220</v>
      </c>
      <c r="Q5" s="559" t="s">
        <v>50</v>
      </c>
      <c r="R5" s="553"/>
      <c r="S5" s="553"/>
      <c r="T5" s="553"/>
      <c r="U5" s="553"/>
      <c r="V5" s="553"/>
      <c r="W5" s="553"/>
      <c r="X5" s="553"/>
      <c r="Y5" s="553"/>
      <c r="Z5" s="553"/>
    </row>
    <row r="6" spans="1:26" ht="23.25" thickBot="1">
      <c r="A6" s="560" t="s">
        <v>329</v>
      </c>
      <c r="B6" s="560"/>
      <c r="C6" s="561"/>
      <c r="D6" s="562" t="s">
        <v>83</v>
      </c>
      <c r="E6" s="562"/>
      <c r="F6" s="562" t="s">
        <v>84</v>
      </c>
      <c r="G6" s="562"/>
      <c r="H6" s="562" t="s">
        <v>85</v>
      </c>
      <c r="I6" s="562"/>
      <c r="J6" s="562" t="s">
        <v>85</v>
      </c>
      <c r="K6" s="562"/>
      <c r="L6" s="562" t="s">
        <v>86</v>
      </c>
      <c r="M6" s="562"/>
      <c r="N6" s="562" t="s">
        <v>88</v>
      </c>
      <c r="O6" s="562" t="s">
        <v>89</v>
      </c>
      <c r="P6" s="562" t="s">
        <v>221</v>
      </c>
      <c r="Q6" s="562" t="s">
        <v>222</v>
      </c>
      <c r="R6" s="553"/>
      <c r="S6" s="553"/>
      <c r="T6" s="553"/>
      <c r="U6" s="553"/>
      <c r="V6" s="553"/>
      <c r="W6" s="553"/>
      <c r="X6" s="553"/>
      <c r="Y6" s="553"/>
      <c r="Z6" s="553"/>
    </row>
    <row r="7" spans="4:26" ht="7.5" customHeight="1">
      <c r="D7" s="559"/>
      <c r="E7" s="559"/>
      <c r="F7" s="559"/>
      <c r="G7" s="559"/>
      <c r="H7" s="559"/>
      <c r="I7" s="559"/>
      <c r="J7" s="559"/>
      <c r="K7" s="559"/>
      <c r="L7" s="559"/>
      <c r="M7" s="559"/>
      <c r="N7" s="559"/>
      <c r="O7" s="559"/>
      <c r="P7" s="559"/>
      <c r="Q7" s="559"/>
      <c r="R7" s="553"/>
      <c r="S7" s="553"/>
      <c r="T7" s="553"/>
      <c r="U7" s="553"/>
      <c r="V7" s="553"/>
      <c r="W7" s="553"/>
      <c r="X7" s="553"/>
      <c r="Y7" s="553"/>
      <c r="Z7" s="553"/>
    </row>
    <row r="8" spans="4:26" ht="19.5" customHeight="1">
      <c r="D8" s="559" t="s">
        <v>81</v>
      </c>
      <c r="E8" s="559"/>
      <c r="F8" s="559" t="s">
        <v>81</v>
      </c>
      <c r="G8" s="559"/>
      <c r="H8" s="559" t="s">
        <v>81</v>
      </c>
      <c r="I8" s="559"/>
      <c r="J8" s="559" t="s">
        <v>81</v>
      </c>
      <c r="K8" s="559"/>
      <c r="L8" s="559" t="s">
        <v>81</v>
      </c>
      <c r="M8" s="559"/>
      <c r="N8" s="559" t="s">
        <v>81</v>
      </c>
      <c r="O8" s="559" t="s">
        <v>81</v>
      </c>
      <c r="P8" s="559" t="s">
        <v>81</v>
      </c>
      <c r="Q8" s="559" t="s">
        <v>81</v>
      </c>
      <c r="R8" s="553"/>
      <c r="S8" s="553"/>
      <c r="T8" s="553"/>
      <c r="U8" s="553"/>
      <c r="V8" s="553"/>
      <c r="W8" s="553"/>
      <c r="X8" s="553"/>
      <c r="Y8" s="553"/>
      <c r="Z8" s="553"/>
    </row>
    <row r="9" spans="1:26" ht="19.5" customHeight="1">
      <c r="A9" s="553"/>
      <c r="D9" s="559"/>
      <c r="E9" s="559"/>
      <c r="F9" s="559"/>
      <c r="G9" s="559"/>
      <c r="H9" s="559"/>
      <c r="I9" s="559"/>
      <c r="J9" s="559"/>
      <c r="K9" s="559"/>
      <c r="L9" s="559"/>
      <c r="M9" s="559"/>
      <c r="N9" s="559"/>
      <c r="O9" s="559"/>
      <c r="P9" s="559"/>
      <c r="Q9" s="559"/>
      <c r="R9" s="553"/>
      <c r="S9" s="553"/>
      <c r="T9" s="553"/>
      <c r="U9" s="553"/>
      <c r="V9" s="553"/>
      <c r="W9" s="553"/>
      <c r="X9" s="553"/>
      <c r="Y9" s="553"/>
      <c r="Z9" s="553"/>
    </row>
    <row r="10" spans="1:17" s="563" customFormat="1" ht="24.75" customHeight="1">
      <c r="A10" s="553" t="s">
        <v>145</v>
      </c>
      <c r="B10" s="557"/>
      <c r="D10" s="564">
        <v>299135</v>
      </c>
      <c r="E10" s="556"/>
      <c r="F10" s="556">
        <v>394437</v>
      </c>
      <c r="G10" s="556"/>
      <c r="H10" s="556">
        <v>41357</v>
      </c>
      <c r="I10" s="556"/>
      <c r="J10" s="556">
        <v>79050</v>
      </c>
      <c r="K10" s="556"/>
      <c r="L10" s="556">
        <v>122826</v>
      </c>
      <c r="M10" s="556"/>
      <c r="N10" s="556">
        <v>986860</v>
      </c>
      <c r="O10" s="556">
        <v>1923665</v>
      </c>
      <c r="P10" s="556">
        <v>783220</v>
      </c>
      <c r="Q10" s="556">
        <v>2706885</v>
      </c>
    </row>
    <row r="11" spans="1:17" s="563" customFormat="1" ht="11.25" customHeight="1">
      <c r="A11" s="557"/>
      <c r="B11" s="557"/>
      <c r="D11" s="564"/>
      <c r="E11" s="556"/>
      <c r="F11" s="556"/>
      <c r="G11" s="556"/>
      <c r="H11" s="556"/>
      <c r="I11" s="556"/>
      <c r="J11" s="556"/>
      <c r="K11" s="556"/>
      <c r="L11" s="556"/>
      <c r="M11" s="556"/>
      <c r="N11" s="556"/>
      <c r="O11" s="556"/>
      <c r="P11" s="556"/>
      <c r="Q11" s="556"/>
    </row>
    <row r="12" spans="4:17" ht="11.25" customHeight="1">
      <c r="D12" s="554"/>
      <c r="E12" s="554"/>
      <c r="F12" s="554"/>
      <c r="G12" s="554"/>
      <c r="H12" s="554"/>
      <c r="I12" s="554"/>
      <c r="J12" s="554"/>
      <c r="K12" s="554"/>
      <c r="L12" s="554"/>
      <c r="M12" s="554"/>
      <c r="N12" s="554"/>
      <c r="O12" s="554"/>
      <c r="P12" s="554"/>
      <c r="Q12" s="554"/>
    </row>
    <row r="13" spans="1:17" ht="24" customHeight="1">
      <c r="A13" s="557" t="s">
        <v>52</v>
      </c>
      <c r="D13" s="565" t="s">
        <v>51</v>
      </c>
      <c r="E13" s="566"/>
      <c r="F13" s="567" t="s">
        <v>51</v>
      </c>
      <c r="G13" s="566"/>
      <c r="H13" s="567" t="s">
        <v>51</v>
      </c>
      <c r="I13" s="566"/>
      <c r="J13" s="567" t="s">
        <v>51</v>
      </c>
      <c r="K13" s="567" t="s">
        <v>51</v>
      </c>
      <c r="L13" s="567">
        <v>-4189</v>
      </c>
      <c r="M13" s="567" t="s">
        <v>51</v>
      </c>
      <c r="N13" s="567" t="s">
        <v>51</v>
      </c>
      <c r="O13" s="567">
        <v>-4189</v>
      </c>
      <c r="P13" s="567">
        <v>35</v>
      </c>
      <c r="Q13" s="568">
        <v>-4154</v>
      </c>
    </row>
    <row r="14" spans="1:17" ht="22.5" customHeight="1">
      <c r="A14" s="569" t="s">
        <v>210</v>
      </c>
      <c r="D14" s="570" t="s">
        <v>51</v>
      </c>
      <c r="E14" s="556"/>
      <c r="F14" s="571" t="s">
        <v>51</v>
      </c>
      <c r="G14" s="556"/>
      <c r="H14" s="571">
        <v>264</v>
      </c>
      <c r="I14" s="556"/>
      <c r="J14" s="571" t="s">
        <v>51</v>
      </c>
      <c r="K14" s="571" t="s">
        <v>51</v>
      </c>
      <c r="L14" s="571" t="s">
        <v>51</v>
      </c>
      <c r="M14" s="571" t="s">
        <v>51</v>
      </c>
      <c r="N14" s="571" t="s">
        <v>51</v>
      </c>
      <c r="O14" s="571">
        <v>264</v>
      </c>
      <c r="P14" s="571">
        <v>141</v>
      </c>
      <c r="Q14" s="572">
        <v>405</v>
      </c>
    </row>
    <row r="15" spans="1:17" ht="33.75" customHeight="1">
      <c r="A15" s="630" t="s">
        <v>377</v>
      </c>
      <c r="B15" s="630"/>
      <c r="D15" s="570" t="s">
        <v>51</v>
      </c>
      <c r="E15" s="556"/>
      <c r="F15" s="571" t="s">
        <v>51</v>
      </c>
      <c r="G15" s="556"/>
      <c r="H15" s="571" t="s">
        <v>51</v>
      </c>
      <c r="I15" s="556"/>
      <c r="J15" s="571" t="s">
        <v>51</v>
      </c>
      <c r="K15" s="571" t="s">
        <v>51</v>
      </c>
      <c r="L15" s="571" t="s">
        <v>51</v>
      </c>
      <c r="M15" s="571" t="s">
        <v>51</v>
      </c>
      <c r="N15" s="571" t="s">
        <v>51</v>
      </c>
      <c r="O15" s="571">
        <v>0</v>
      </c>
      <c r="P15" s="571">
        <v>-12551</v>
      </c>
      <c r="Q15" s="572">
        <v>-12551</v>
      </c>
    </row>
    <row r="16" spans="1:17" ht="22.5" customHeight="1">
      <c r="A16" s="635" t="s">
        <v>363</v>
      </c>
      <c r="B16" s="635"/>
      <c r="D16" s="570" t="s">
        <v>51</v>
      </c>
      <c r="E16" s="556"/>
      <c r="F16" s="571" t="s">
        <v>51</v>
      </c>
      <c r="G16" s="556"/>
      <c r="H16" s="571" t="s">
        <v>51</v>
      </c>
      <c r="I16" s="556"/>
      <c r="J16" s="571">
        <v>-1892</v>
      </c>
      <c r="K16" s="571" t="s">
        <v>51</v>
      </c>
      <c r="L16" s="571" t="s">
        <v>51</v>
      </c>
      <c r="M16" s="571" t="s">
        <v>51</v>
      </c>
      <c r="N16" s="571">
        <v>-3108</v>
      </c>
      <c r="O16" s="571">
        <v>-5000</v>
      </c>
      <c r="P16" s="571" t="s">
        <v>51</v>
      </c>
      <c r="Q16" s="572">
        <v>-5000</v>
      </c>
    </row>
    <row r="17" spans="1:17" ht="13.5" customHeight="1">
      <c r="A17" s="552"/>
      <c r="B17" s="552"/>
      <c r="D17" s="574"/>
      <c r="E17" s="575"/>
      <c r="F17" s="576"/>
      <c r="G17" s="575"/>
      <c r="H17" s="576"/>
      <c r="I17" s="575"/>
      <c r="J17" s="576"/>
      <c r="K17" s="577"/>
      <c r="L17" s="576"/>
      <c r="M17" s="575"/>
      <c r="N17" s="576"/>
      <c r="O17" s="576"/>
      <c r="P17" s="576"/>
      <c r="Q17" s="578"/>
    </row>
    <row r="18" spans="1:17" ht="44.25" customHeight="1">
      <c r="A18" s="630" t="s">
        <v>309</v>
      </c>
      <c r="B18" s="630"/>
      <c r="D18" s="571" t="s">
        <v>51</v>
      </c>
      <c r="E18" s="554"/>
      <c r="F18" s="571" t="s">
        <v>51</v>
      </c>
      <c r="G18" s="554"/>
      <c r="H18" s="554">
        <v>264</v>
      </c>
      <c r="I18" s="554"/>
      <c r="J18" s="554">
        <v>-1892</v>
      </c>
      <c r="K18" s="554"/>
      <c r="L18" s="554">
        <v>-4189</v>
      </c>
      <c r="M18" s="554"/>
      <c r="N18" s="554">
        <v>-3108</v>
      </c>
      <c r="O18" s="554">
        <v>-8925</v>
      </c>
      <c r="P18" s="554">
        <v>-12375</v>
      </c>
      <c r="Q18" s="554">
        <v>-21300</v>
      </c>
    </row>
    <row r="19" spans="1:17" ht="29.25" customHeight="1">
      <c r="A19" s="557" t="s">
        <v>326</v>
      </c>
      <c r="B19" s="573"/>
      <c r="D19" s="579" t="s">
        <v>51</v>
      </c>
      <c r="E19" s="554"/>
      <c r="F19" s="579" t="s">
        <v>51</v>
      </c>
      <c r="G19" s="554"/>
      <c r="H19" s="571" t="s">
        <v>51</v>
      </c>
      <c r="I19" s="556"/>
      <c r="J19" s="571">
        <v>24733</v>
      </c>
      <c r="K19" s="556"/>
      <c r="L19" s="571">
        <v>121</v>
      </c>
      <c r="M19" s="554"/>
      <c r="N19" s="571">
        <v>-24854</v>
      </c>
      <c r="O19" s="571" t="s">
        <v>51</v>
      </c>
      <c r="P19" s="571">
        <v>0</v>
      </c>
      <c r="Q19" s="554">
        <v>0</v>
      </c>
    </row>
    <row r="20" spans="1:17" ht="23.25" customHeight="1">
      <c r="A20" s="557" t="s">
        <v>381</v>
      </c>
      <c r="D20" s="579"/>
      <c r="E20" s="554"/>
      <c r="F20" s="579"/>
      <c r="G20" s="554"/>
      <c r="H20" s="571"/>
      <c r="I20" s="556"/>
      <c r="J20" s="571"/>
      <c r="K20" s="556"/>
      <c r="L20" s="571"/>
      <c r="M20" s="554"/>
      <c r="N20" s="571"/>
      <c r="O20" s="571"/>
      <c r="P20" s="571"/>
      <c r="Q20" s="554"/>
    </row>
    <row r="21" spans="1:17" ht="27" customHeight="1">
      <c r="A21" s="580" t="s">
        <v>66</v>
      </c>
      <c r="B21" s="585" t="s">
        <v>323</v>
      </c>
      <c r="D21" s="581" t="s">
        <v>51</v>
      </c>
      <c r="E21" s="582"/>
      <c r="F21" s="581" t="s">
        <v>51</v>
      </c>
      <c r="G21" s="582"/>
      <c r="H21" s="583" t="s">
        <v>51</v>
      </c>
      <c r="I21" s="584"/>
      <c r="J21" s="583" t="s">
        <v>51</v>
      </c>
      <c r="K21" s="584"/>
      <c r="L21" s="583" t="s">
        <v>51</v>
      </c>
      <c r="M21" s="582"/>
      <c r="N21" s="583" t="s">
        <v>51</v>
      </c>
      <c r="O21" s="583" t="s">
        <v>51</v>
      </c>
      <c r="P21" s="583">
        <v>-209547</v>
      </c>
      <c r="Q21" s="582">
        <v>-209547</v>
      </c>
    </row>
    <row r="22" spans="1:17" ht="46.5" customHeight="1">
      <c r="A22" s="580" t="s">
        <v>51</v>
      </c>
      <c r="B22" s="585" t="s">
        <v>124</v>
      </c>
      <c r="D22" s="581" t="s">
        <v>51</v>
      </c>
      <c r="E22" s="582"/>
      <c r="F22" s="581" t="s">
        <v>51</v>
      </c>
      <c r="G22" s="582"/>
      <c r="H22" s="583" t="s">
        <v>51</v>
      </c>
      <c r="I22" s="584"/>
      <c r="J22" s="583" t="s">
        <v>51</v>
      </c>
      <c r="K22" s="584"/>
      <c r="L22" s="583" t="s">
        <v>51</v>
      </c>
      <c r="M22" s="582"/>
      <c r="N22" s="583" t="s">
        <v>51</v>
      </c>
      <c r="O22" s="583" t="s">
        <v>51</v>
      </c>
      <c r="P22" s="582">
        <v>156886</v>
      </c>
      <c r="Q22" s="582">
        <v>156886</v>
      </c>
    </row>
    <row r="23" spans="1:17" ht="26.25" customHeight="1">
      <c r="A23" s="580" t="s">
        <v>51</v>
      </c>
      <c r="B23" s="585" t="s">
        <v>282</v>
      </c>
      <c r="D23" s="581" t="s">
        <v>51</v>
      </c>
      <c r="E23" s="582"/>
      <c r="F23" s="581" t="s">
        <v>51</v>
      </c>
      <c r="G23" s="582"/>
      <c r="H23" s="583" t="s">
        <v>51</v>
      </c>
      <c r="I23" s="584"/>
      <c r="J23" s="583" t="s">
        <v>51</v>
      </c>
      <c r="K23" s="584"/>
      <c r="L23" s="582">
        <v>-11</v>
      </c>
      <c r="M23" s="582"/>
      <c r="N23" s="583" t="s">
        <v>51</v>
      </c>
      <c r="O23" s="582">
        <v>-11</v>
      </c>
      <c r="P23" s="582">
        <v>1666.5</v>
      </c>
      <c r="Q23" s="582">
        <v>1655.5</v>
      </c>
    </row>
    <row r="24" spans="1:17" ht="24" customHeight="1">
      <c r="A24" s="557" t="s">
        <v>54</v>
      </c>
      <c r="D24" s="579" t="s">
        <v>51</v>
      </c>
      <c r="E24" s="554"/>
      <c r="F24" s="579" t="s">
        <v>51</v>
      </c>
      <c r="G24" s="554"/>
      <c r="H24" s="579" t="s">
        <v>51</v>
      </c>
      <c r="I24" s="554"/>
      <c r="J24" s="579" t="s">
        <v>51</v>
      </c>
      <c r="K24" s="554"/>
      <c r="L24" s="579" t="s">
        <v>51</v>
      </c>
      <c r="M24" s="554"/>
      <c r="N24" s="554">
        <v>477736</v>
      </c>
      <c r="O24" s="554">
        <v>477736</v>
      </c>
      <c r="P24" s="554">
        <v>176800</v>
      </c>
      <c r="Q24" s="554">
        <v>654536</v>
      </c>
    </row>
    <row r="25" spans="1:17" ht="42.75" customHeight="1">
      <c r="A25" s="630" t="s">
        <v>283</v>
      </c>
      <c r="B25" s="630"/>
      <c r="D25" s="579">
        <v>15385</v>
      </c>
      <c r="E25" s="554"/>
      <c r="F25" s="579">
        <v>44615</v>
      </c>
      <c r="G25" s="554"/>
      <c r="H25" s="579" t="s">
        <v>51</v>
      </c>
      <c r="I25" s="554"/>
      <c r="J25" s="579" t="s">
        <v>51</v>
      </c>
      <c r="K25" s="554"/>
      <c r="L25" s="579" t="s">
        <v>51</v>
      </c>
      <c r="M25" s="554"/>
      <c r="N25" s="579" t="s">
        <v>51</v>
      </c>
      <c r="O25" s="554">
        <v>60000</v>
      </c>
      <c r="P25" s="579" t="s">
        <v>51</v>
      </c>
      <c r="Q25" s="554">
        <v>60000</v>
      </c>
    </row>
    <row r="26" spans="1:17" ht="50.25" customHeight="1">
      <c r="A26" s="647" t="s">
        <v>293</v>
      </c>
      <c r="B26" s="647"/>
      <c r="D26" s="579" t="s">
        <v>51</v>
      </c>
      <c r="E26" s="554"/>
      <c r="F26" s="579" t="s">
        <v>51</v>
      </c>
      <c r="G26" s="554"/>
      <c r="H26" s="579" t="s">
        <v>51</v>
      </c>
      <c r="I26" s="554"/>
      <c r="J26" s="579" t="s">
        <v>51</v>
      </c>
      <c r="K26" s="554"/>
      <c r="L26" s="579" t="s">
        <v>51</v>
      </c>
      <c r="M26" s="554"/>
      <c r="N26" s="579" t="s">
        <v>51</v>
      </c>
      <c r="O26" s="579" t="s">
        <v>51</v>
      </c>
      <c r="P26" s="554">
        <v>80837</v>
      </c>
      <c r="Q26" s="554">
        <v>80837</v>
      </c>
    </row>
    <row r="27" spans="1:17" ht="20.25" customHeight="1">
      <c r="A27" s="557" t="s">
        <v>198</v>
      </c>
      <c r="D27" s="579"/>
      <c r="E27" s="554"/>
      <c r="F27" s="579"/>
      <c r="G27" s="554"/>
      <c r="H27" s="579"/>
      <c r="I27" s="554"/>
      <c r="J27" s="579"/>
      <c r="K27" s="554"/>
      <c r="L27" s="579"/>
      <c r="M27" s="554"/>
      <c r="N27" s="554"/>
      <c r="O27" s="554"/>
      <c r="P27" s="554"/>
      <c r="Q27" s="554"/>
    </row>
    <row r="28" spans="1:17" ht="36" customHeight="1">
      <c r="A28" s="586" t="s">
        <v>66</v>
      </c>
      <c r="B28" s="585" t="s">
        <v>322</v>
      </c>
      <c r="D28" s="581" t="s">
        <v>51</v>
      </c>
      <c r="E28" s="582"/>
      <c r="F28" s="581" t="s">
        <v>51</v>
      </c>
      <c r="G28" s="582"/>
      <c r="H28" s="583" t="s">
        <v>51</v>
      </c>
      <c r="I28" s="584"/>
      <c r="J28" s="583" t="s">
        <v>51</v>
      </c>
      <c r="K28" s="584"/>
      <c r="L28" s="583" t="s">
        <v>51</v>
      </c>
      <c r="M28" s="582"/>
      <c r="N28" s="583">
        <v>-26204</v>
      </c>
      <c r="O28" s="583">
        <v>-26204</v>
      </c>
      <c r="P28" s="587" t="s">
        <v>51</v>
      </c>
      <c r="Q28" s="582">
        <v>-26204</v>
      </c>
    </row>
    <row r="29" spans="1:17" ht="45.75" customHeight="1">
      <c r="A29" s="586" t="s">
        <v>66</v>
      </c>
      <c r="B29" s="585" t="s">
        <v>324</v>
      </c>
      <c r="D29" s="581" t="s">
        <v>51</v>
      </c>
      <c r="E29" s="582"/>
      <c r="F29" s="581" t="s">
        <v>51</v>
      </c>
      <c r="G29" s="582"/>
      <c r="H29" s="583" t="s">
        <v>51</v>
      </c>
      <c r="I29" s="584"/>
      <c r="J29" s="583" t="s">
        <v>51</v>
      </c>
      <c r="K29" s="584"/>
      <c r="L29" s="583" t="s">
        <v>51</v>
      </c>
      <c r="M29" s="582"/>
      <c r="N29" s="583">
        <v>-10919</v>
      </c>
      <c r="O29" s="583">
        <v>-10919</v>
      </c>
      <c r="P29" s="587" t="s">
        <v>51</v>
      </c>
      <c r="Q29" s="582">
        <v>-10919</v>
      </c>
    </row>
    <row r="30" spans="1:17" ht="27" customHeight="1">
      <c r="A30" s="586" t="s">
        <v>66</v>
      </c>
      <c r="B30" s="585" t="s">
        <v>348</v>
      </c>
      <c r="D30" s="581" t="s">
        <v>51</v>
      </c>
      <c r="E30" s="582"/>
      <c r="F30" s="581" t="s">
        <v>51</v>
      </c>
      <c r="G30" s="582"/>
      <c r="H30" s="583" t="s">
        <v>51</v>
      </c>
      <c r="I30" s="584"/>
      <c r="J30" s="583" t="s">
        <v>51</v>
      </c>
      <c r="K30" s="584"/>
      <c r="L30" s="583" t="s">
        <v>51</v>
      </c>
      <c r="M30" s="582"/>
      <c r="N30" s="583">
        <v>-54421</v>
      </c>
      <c r="O30" s="583">
        <v>-54421</v>
      </c>
      <c r="P30" s="587" t="s">
        <v>51</v>
      </c>
      <c r="Q30" s="582">
        <v>-54421</v>
      </c>
    </row>
    <row r="31" spans="1:17" ht="21" customHeight="1">
      <c r="A31" s="588" t="s">
        <v>66</v>
      </c>
      <c r="B31" s="557" t="s">
        <v>255</v>
      </c>
      <c r="D31" s="579" t="s">
        <v>51</v>
      </c>
      <c r="E31" s="554"/>
      <c r="F31" s="579" t="s">
        <v>51</v>
      </c>
      <c r="G31" s="554"/>
      <c r="H31" s="579" t="s">
        <v>51</v>
      </c>
      <c r="I31" s="554"/>
      <c r="J31" s="579" t="s">
        <v>51</v>
      </c>
      <c r="K31" s="554"/>
      <c r="L31" s="589" t="s">
        <v>51</v>
      </c>
      <c r="M31" s="554"/>
      <c r="N31" s="590" t="s">
        <v>51</v>
      </c>
      <c r="O31" s="590" t="s">
        <v>51</v>
      </c>
      <c r="P31" s="554">
        <v>-125991</v>
      </c>
      <c r="Q31" s="554">
        <v>-125991</v>
      </c>
    </row>
    <row r="32" spans="1:17" ht="22.5" customHeight="1">
      <c r="A32" s="557" t="s">
        <v>229</v>
      </c>
      <c r="D32" s="579" t="s">
        <v>51</v>
      </c>
      <c r="E32" s="554"/>
      <c r="F32" s="579" t="s">
        <v>51</v>
      </c>
      <c r="G32" s="554"/>
      <c r="H32" s="579" t="s">
        <v>51</v>
      </c>
      <c r="I32" s="554"/>
      <c r="J32" s="579" t="s">
        <v>51</v>
      </c>
      <c r="K32" s="554"/>
      <c r="L32" s="579" t="s">
        <v>51</v>
      </c>
      <c r="M32" s="554"/>
      <c r="N32" s="571" t="s">
        <v>51</v>
      </c>
      <c r="O32" s="571" t="s">
        <v>51</v>
      </c>
      <c r="P32" s="554">
        <v>-3584</v>
      </c>
      <c r="Q32" s="554">
        <v>-3584</v>
      </c>
    </row>
    <row r="33" spans="1:17" ht="29.25" customHeight="1" thickBot="1">
      <c r="A33" s="557" t="s">
        <v>342</v>
      </c>
      <c r="D33" s="591">
        <v>314520</v>
      </c>
      <c r="E33" s="591" t="e">
        <v>#REF!</v>
      </c>
      <c r="F33" s="591">
        <v>439052</v>
      </c>
      <c r="G33" s="591"/>
      <c r="H33" s="591">
        <v>41621</v>
      </c>
      <c r="I33" s="591"/>
      <c r="J33" s="591">
        <v>101891</v>
      </c>
      <c r="K33" s="591"/>
      <c r="L33" s="591">
        <v>118747</v>
      </c>
      <c r="M33" s="591" t="e">
        <v>#REF!</v>
      </c>
      <c r="N33" s="591">
        <v>1345090</v>
      </c>
      <c r="O33" s="591">
        <v>2360921</v>
      </c>
      <c r="P33" s="591">
        <v>847912.5</v>
      </c>
      <c r="Q33" s="591">
        <v>3208833.5</v>
      </c>
    </row>
    <row r="34" spans="4:17" ht="28.5" customHeight="1">
      <c r="D34" s="592"/>
      <c r="E34" s="592"/>
      <c r="F34" s="592"/>
      <c r="G34" s="592"/>
      <c r="H34" s="592"/>
      <c r="I34" s="592"/>
      <c r="J34" s="592"/>
      <c r="K34" s="592"/>
      <c r="L34" s="592"/>
      <c r="M34" s="592"/>
      <c r="N34" s="592"/>
      <c r="O34" s="592"/>
      <c r="P34" s="592"/>
      <c r="Q34" s="592"/>
    </row>
    <row r="35" spans="1:17" s="563" customFormat="1" ht="24.75" customHeight="1">
      <c r="A35" s="553" t="s">
        <v>224</v>
      </c>
      <c r="B35" s="557"/>
      <c r="D35" s="593">
        <v>296045</v>
      </c>
      <c r="E35" s="592"/>
      <c r="F35" s="593">
        <v>388907</v>
      </c>
      <c r="G35" s="592"/>
      <c r="H35" s="592">
        <v>62413</v>
      </c>
      <c r="I35" s="592"/>
      <c r="J35" s="592">
        <v>71928</v>
      </c>
      <c r="K35" s="592"/>
      <c r="L35" s="593">
        <v>121639</v>
      </c>
      <c r="M35" s="592"/>
      <c r="N35" s="592">
        <v>834889</v>
      </c>
      <c r="O35" s="592">
        <v>1775821</v>
      </c>
      <c r="P35" s="592">
        <v>708295</v>
      </c>
      <c r="Q35" s="592">
        <v>2484116</v>
      </c>
    </row>
    <row r="36" spans="1:17" s="563" customFormat="1" ht="7.5" customHeight="1">
      <c r="A36" s="557"/>
      <c r="B36" s="557"/>
      <c r="D36" s="593"/>
      <c r="E36" s="592"/>
      <c r="F36" s="592"/>
      <c r="G36" s="592"/>
      <c r="H36" s="592"/>
      <c r="I36" s="592"/>
      <c r="J36" s="592"/>
      <c r="K36" s="592"/>
      <c r="L36" s="592"/>
      <c r="M36" s="592"/>
      <c r="N36" s="592"/>
      <c r="O36" s="592"/>
      <c r="P36" s="592"/>
      <c r="Q36" s="592"/>
    </row>
    <row r="37" ht="5.25" customHeight="1"/>
    <row r="38" spans="1:17" ht="24" customHeight="1">
      <c r="A38" s="557" t="s">
        <v>52</v>
      </c>
      <c r="D38" s="597" t="s">
        <v>51</v>
      </c>
      <c r="E38" s="598"/>
      <c r="F38" s="599" t="s">
        <v>51</v>
      </c>
      <c r="G38" s="598"/>
      <c r="H38" s="599" t="s">
        <v>51</v>
      </c>
      <c r="I38" s="598"/>
      <c r="J38" s="599" t="s">
        <v>51</v>
      </c>
      <c r="K38" s="599" t="s">
        <v>51</v>
      </c>
      <c r="L38" s="599">
        <v>1187</v>
      </c>
      <c r="M38" s="599" t="s">
        <v>51</v>
      </c>
      <c r="N38" s="599" t="s">
        <v>51</v>
      </c>
      <c r="O38" s="599">
        <v>1187</v>
      </c>
      <c r="P38" s="599" t="s">
        <v>51</v>
      </c>
      <c r="Q38" s="600">
        <v>1187</v>
      </c>
    </row>
    <row r="39" spans="1:17" ht="24" customHeight="1">
      <c r="A39" s="557" t="s">
        <v>345</v>
      </c>
      <c r="D39" s="601" t="s">
        <v>51</v>
      </c>
      <c r="E39" s="602"/>
      <c r="F39" s="603" t="s">
        <v>51</v>
      </c>
      <c r="G39" s="602"/>
      <c r="H39" s="603" t="s">
        <v>51</v>
      </c>
      <c r="I39" s="602"/>
      <c r="J39" s="603" t="s">
        <v>51</v>
      </c>
      <c r="K39" s="604"/>
      <c r="L39" s="605" t="s">
        <v>346</v>
      </c>
      <c r="M39" s="602"/>
      <c r="N39" s="603">
        <v>2632</v>
      </c>
      <c r="O39" s="558">
        <v>2632</v>
      </c>
      <c r="P39" s="603">
        <v>1665</v>
      </c>
      <c r="Q39" s="606">
        <v>4297</v>
      </c>
    </row>
    <row r="40" spans="1:17" ht="24" customHeight="1">
      <c r="A40" s="557" t="s">
        <v>347</v>
      </c>
      <c r="D40" s="601" t="s">
        <v>51</v>
      </c>
      <c r="E40" s="602"/>
      <c r="F40" s="603" t="s">
        <v>51</v>
      </c>
      <c r="G40" s="602"/>
      <c r="H40" s="603" t="s">
        <v>51</v>
      </c>
      <c r="I40" s="602"/>
      <c r="J40" s="603" t="s">
        <v>51</v>
      </c>
      <c r="K40" s="604"/>
      <c r="L40" s="605" t="s">
        <v>346</v>
      </c>
      <c r="M40" s="602"/>
      <c r="N40" s="603" t="s">
        <v>51</v>
      </c>
      <c r="O40" s="558">
        <v>0</v>
      </c>
      <c r="P40" s="603">
        <v>-19144</v>
      </c>
      <c r="Q40" s="606">
        <v>-19144</v>
      </c>
    </row>
    <row r="41" spans="1:17" ht="22.5" customHeight="1">
      <c r="A41" s="557" t="s">
        <v>344</v>
      </c>
      <c r="B41" s="552"/>
      <c r="D41" s="601" t="s">
        <v>51</v>
      </c>
      <c r="E41" s="602"/>
      <c r="F41" s="603" t="s">
        <v>51</v>
      </c>
      <c r="G41" s="602"/>
      <c r="H41" s="603" t="s">
        <v>51</v>
      </c>
      <c r="I41" s="602"/>
      <c r="J41" s="603">
        <v>-2396</v>
      </c>
      <c r="K41" s="604"/>
      <c r="L41" s="605" t="s">
        <v>346</v>
      </c>
      <c r="M41" s="602"/>
      <c r="N41" s="603">
        <v>-3291</v>
      </c>
      <c r="O41" s="558">
        <v>-5687</v>
      </c>
      <c r="P41" s="603" t="s">
        <v>51</v>
      </c>
      <c r="Q41" s="606">
        <v>-5687</v>
      </c>
    </row>
    <row r="42" spans="1:17" ht="6" customHeight="1">
      <c r="A42" s="552"/>
      <c r="B42" s="552"/>
      <c r="D42" s="607"/>
      <c r="E42" s="596"/>
      <c r="F42" s="595"/>
      <c r="G42" s="596"/>
      <c r="H42" s="595"/>
      <c r="I42" s="596"/>
      <c r="J42" s="595"/>
      <c r="K42" s="608"/>
      <c r="L42" s="595"/>
      <c r="M42" s="596"/>
      <c r="N42" s="595"/>
      <c r="O42" s="595"/>
      <c r="P42" s="595"/>
      <c r="Q42" s="609"/>
    </row>
    <row r="43" spans="1:17" ht="44.25" customHeight="1">
      <c r="A43" s="630" t="s">
        <v>310</v>
      </c>
      <c r="B43" s="630"/>
      <c r="D43" s="594" t="s">
        <v>51</v>
      </c>
      <c r="F43" s="594" t="s">
        <v>51</v>
      </c>
      <c r="H43" s="594" t="s">
        <v>51</v>
      </c>
      <c r="J43" s="558">
        <f>SUM(J38:J41)</f>
        <v>-2396</v>
      </c>
      <c r="L43" s="558">
        <f>SUM(L38:L41)</f>
        <v>1187</v>
      </c>
      <c r="N43" s="558">
        <v>-659</v>
      </c>
      <c r="O43" s="558">
        <v>-1868</v>
      </c>
      <c r="P43" s="558">
        <v>-17479</v>
      </c>
      <c r="Q43" s="558">
        <v>-19347</v>
      </c>
    </row>
    <row r="44" spans="1:17" ht="25.5" customHeight="1">
      <c r="A44" s="630" t="s">
        <v>392</v>
      </c>
      <c r="B44" s="630"/>
      <c r="D44" s="558">
        <v>3090</v>
      </c>
      <c r="F44" s="558">
        <v>5530</v>
      </c>
      <c r="H44" s="594" t="s">
        <v>51</v>
      </c>
      <c r="I44" s="592"/>
      <c r="J44" s="594" t="s">
        <v>51</v>
      </c>
      <c r="K44" s="592"/>
      <c r="L44" s="594" t="s">
        <v>51</v>
      </c>
      <c r="N44" s="594" t="s">
        <v>51</v>
      </c>
      <c r="O44" s="558">
        <v>8620</v>
      </c>
      <c r="P44" s="594" t="s">
        <v>51</v>
      </c>
      <c r="Q44" s="558">
        <v>8620</v>
      </c>
    </row>
    <row r="45" spans="1:17" ht="20.25" customHeight="1">
      <c r="A45" s="557" t="s">
        <v>257</v>
      </c>
      <c r="D45" s="610"/>
      <c r="E45" s="611"/>
      <c r="F45" s="610"/>
      <c r="G45" s="611"/>
      <c r="H45" s="603"/>
      <c r="I45" s="602"/>
      <c r="J45" s="603"/>
      <c r="K45" s="604"/>
      <c r="L45" s="603"/>
      <c r="M45" s="611"/>
      <c r="N45" s="603"/>
      <c r="O45" s="603"/>
      <c r="P45" s="603"/>
      <c r="Q45" s="603"/>
    </row>
    <row r="46" spans="2:17" ht="18.75" customHeight="1">
      <c r="B46" s="557" t="s">
        <v>258</v>
      </c>
      <c r="D46" s="610" t="s">
        <v>51</v>
      </c>
      <c r="E46" s="611"/>
      <c r="F46" s="610" t="s">
        <v>51</v>
      </c>
      <c r="G46" s="611"/>
      <c r="H46" s="603" t="s">
        <v>51</v>
      </c>
      <c r="I46" s="602"/>
      <c r="J46" s="603" t="s">
        <v>51</v>
      </c>
      <c r="K46" s="604"/>
      <c r="L46" s="603" t="s">
        <v>51</v>
      </c>
      <c r="M46" s="611"/>
      <c r="N46" s="603" t="s">
        <v>51</v>
      </c>
      <c r="O46" s="603" t="s">
        <v>51</v>
      </c>
      <c r="P46" s="603">
        <v>3927</v>
      </c>
      <c r="Q46" s="611">
        <v>3927</v>
      </c>
    </row>
    <row r="47" spans="1:17" ht="18.75" customHeight="1">
      <c r="A47" s="557" t="s">
        <v>326</v>
      </c>
      <c r="D47" s="589" t="s">
        <v>51</v>
      </c>
      <c r="F47" s="589" t="s">
        <v>51</v>
      </c>
      <c r="H47" s="594" t="s">
        <v>51</v>
      </c>
      <c r="I47" s="592"/>
      <c r="J47" s="594">
        <v>9518</v>
      </c>
      <c r="K47" s="592"/>
      <c r="L47" s="594" t="s">
        <v>51</v>
      </c>
      <c r="N47" s="594">
        <v>-9518</v>
      </c>
      <c r="O47" s="603" t="s">
        <v>51</v>
      </c>
      <c r="P47" s="594" t="s">
        <v>51</v>
      </c>
      <c r="Q47" s="594" t="s">
        <v>51</v>
      </c>
    </row>
    <row r="48" spans="1:17" ht="28.5" customHeight="1">
      <c r="A48" s="630" t="s">
        <v>325</v>
      </c>
      <c r="B48" s="630"/>
      <c r="D48" s="589" t="s">
        <v>51</v>
      </c>
      <c r="F48" s="589" t="s">
        <v>51</v>
      </c>
      <c r="H48" s="594">
        <v>-21056</v>
      </c>
      <c r="I48" s="592"/>
      <c r="J48" s="594" t="s">
        <v>51</v>
      </c>
      <c r="K48" s="592"/>
      <c r="L48" s="594" t="s">
        <v>51</v>
      </c>
      <c r="N48" s="594">
        <v>21056</v>
      </c>
      <c r="O48" s="603" t="s">
        <v>51</v>
      </c>
      <c r="P48" s="594" t="s">
        <v>51</v>
      </c>
      <c r="Q48" s="594" t="s">
        <v>51</v>
      </c>
    </row>
    <row r="49" spans="1:17" ht="24" customHeight="1">
      <c r="A49" s="557" t="s">
        <v>54</v>
      </c>
      <c r="D49" s="589" t="s">
        <v>51</v>
      </c>
      <c r="F49" s="589" t="s">
        <v>51</v>
      </c>
      <c r="H49" s="589" t="s">
        <v>51</v>
      </c>
      <c r="J49" s="589" t="s">
        <v>51</v>
      </c>
      <c r="L49" s="589" t="s">
        <v>51</v>
      </c>
      <c r="N49" s="558">
        <v>210184</v>
      </c>
      <c r="O49" s="558">
        <v>210184</v>
      </c>
      <c r="P49" s="594">
        <v>141214</v>
      </c>
      <c r="Q49" s="558">
        <v>351398</v>
      </c>
    </row>
    <row r="50" spans="1:12" ht="20.25" customHeight="1">
      <c r="A50" s="557" t="s">
        <v>198</v>
      </c>
      <c r="D50" s="589"/>
      <c r="F50" s="589"/>
      <c r="H50" s="589"/>
      <c r="J50" s="589"/>
      <c r="L50" s="589"/>
    </row>
    <row r="51" spans="1:17" ht="30" customHeight="1">
      <c r="A51" s="586" t="s">
        <v>66</v>
      </c>
      <c r="B51" s="585" t="s">
        <v>322</v>
      </c>
      <c r="D51" s="612" t="s">
        <v>51</v>
      </c>
      <c r="E51" s="613"/>
      <c r="F51" s="612" t="s">
        <v>51</v>
      </c>
      <c r="G51" s="613"/>
      <c r="H51" s="614" t="s">
        <v>51</v>
      </c>
      <c r="I51" s="615"/>
      <c r="J51" s="614" t="s">
        <v>51</v>
      </c>
      <c r="K51" s="615"/>
      <c r="L51" s="614" t="s">
        <v>51</v>
      </c>
      <c r="M51" s="613"/>
      <c r="N51" s="614">
        <v>-25717</v>
      </c>
      <c r="O51" s="614">
        <v>-25717</v>
      </c>
      <c r="P51" s="616" t="s">
        <v>51</v>
      </c>
      <c r="Q51" s="613">
        <v>-25717</v>
      </c>
    </row>
    <row r="52" spans="1:17" ht="31.5" customHeight="1">
      <c r="A52" s="586" t="s">
        <v>66</v>
      </c>
      <c r="B52" s="585" t="s">
        <v>348</v>
      </c>
      <c r="D52" s="612" t="s">
        <v>51</v>
      </c>
      <c r="E52" s="613"/>
      <c r="F52" s="612" t="s">
        <v>51</v>
      </c>
      <c r="G52" s="613"/>
      <c r="H52" s="614" t="s">
        <v>51</v>
      </c>
      <c r="I52" s="615"/>
      <c r="J52" s="614" t="s">
        <v>51</v>
      </c>
      <c r="K52" s="615"/>
      <c r="L52" s="614" t="s">
        <v>51</v>
      </c>
      <c r="M52" s="613"/>
      <c r="N52" s="614">
        <v>-43375</v>
      </c>
      <c r="O52" s="614">
        <v>-43375</v>
      </c>
      <c r="P52" s="616" t="s">
        <v>51</v>
      </c>
      <c r="Q52" s="613">
        <v>-43375</v>
      </c>
    </row>
    <row r="53" spans="1:17" ht="19.5" customHeight="1">
      <c r="A53" s="588" t="s">
        <v>66</v>
      </c>
      <c r="B53" s="557" t="s">
        <v>255</v>
      </c>
      <c r="D53" s="612" t="s">
        <v>51</v>
      </c>
      <c r="E53" s="613"/>
      <c r="F53" s="612" t="s">
        <v>51</v>
      </c>
      <c r="G53" s="613"/>
      <c r="H53" s="614" t="s">
        <v>51</v>
      </c>
      <c r="I53" s="615"/>
      <c r="J53" s="614" t="s">
        <v>51</v>
      </c>
      <c r="K53" s="615"/>
      <c r="L53" s="614" t="s">
        <v>51</v>
      </c>
      <c r="M53" s="613"/>
      <c r="N53" s="614" t="s">
        <v>51</v>
      </c>
      <c r="O53" s="614" t="s">
        <v>51</v>
      </c>
      <c r="P53" s="616">
        <v>-47321</v>
      </c>
      <c r="Q53" s="613">
        <v>-47321</v>
      </c>
    </row>
    <row r="54" spans="1:17" ht="29.25" customHeight="1">
      <c r="A54" s="557" t="s">
        <v>229</v>
      </c>
      <c r="D54" s="589" t="s">
        <v>51</v>
      </c>
      <c r="F54" s="589" t="s">
        <v>51</v>
      </c>
      <c r="H54" s="589" t="s">
        <v>51</v>
      </c>
      <c r="J54" s="589" t="s">
        <v>51</v>
      </c>
      <c r="L54" s="589" t="s">
        <v>51</v>
      </c>
      <c r="N54" s="594" t="s">
        <v>51</v>
      </c>
      <c r="O54" s="594" t="s">
        <v>51</v>
      </c>
      <c r="P54" s="594">
        <v>-5416</v>
      </c>
      <c r="Q54" s="558">
        <v>-5416</v>
      </c>
    </row>
    <row r="55" spans="1:17" ht="35.25" customHeight="1" thickBot="1">
      <c r="A55" s="557" t="s">
        <v>343</v>
      </c>
      <c r="D55" s="617">
        <v>299135</v>
      </c>
      <c r="E55" s="617">
        <v>0</v>
      </c>
      <c r="F55" s="617">
        <f>SUM(F43:F54)+F35</f>
        <v>394437</v>
      </c>
      <c r="G55" s="617">
        <v>0</v>
      </c>
      <c r="H55" s="617">
        <v>41357</v>
      </c>
      <c r="I55" s="617">
        <v>0</v>
      </c>
      <c r="J55" s="617">
        <f>SUM(J43:J54)+J35</f>
        <v>79050</v>
      </c>
      <c r="K55" s="617">
        <v>0</v>
      </c>
      <c r="L55" s="617">
        <f>SUM(L43:L54)+L35</f>
        <v>122826</v>
      </c>
      <c r="M55" s="617">
        <v>1</v>
      </c>
      <c r="N55" s="617">
        <f>SUM(N43:N54)+N35</f>
        <v>986860</v>
      </c>
      <c r="O55" s="617">
        <f>SUM(O43:O54)+O35</f>
        <v>1923665</v>
      </c>
      <c r="P55" s="617">
        <f>SUM(P43:P54)+P35</f>
        <v>783220</v>
      </c>
      <c r="Q55" s="617">
        <f>SUM(Q43:Q54)+Q35</f>
        <v>2706885</v>
      </c>
    </row>
    <row r="56" spans="15:16" ht="18.75" customHeight="1">
      <c r="O56" s="618"/>
      <c r="P56" s="592"/>
    </row>
    <row r="57" ht="22.5">
      <c r="A57" s="619" t="s">
        <v>199</v>
      </c>
    </row>
    <row r="58" spans="1:2" ht="22.5">
      <c r="A58" s="557" t="s">
        <v>151</v>
      </c>
      <c r="B58" s="557" t="s">
        <v>150</v>
      </c>
    </row>
    <row r="59" spans="1:17" ht="48.75" customHeight="1">
      <c r="A59" s="633" t="s">
        <v>276</v>
      </c>
      <c r="B59" s="633"/>
      <c r="C59" s="634"/>
      <c r="D59" s="634"/>
      <c r="E59" s="634"/>
      <c r="F59" s="634"/>
      <c r="G59" s="634"/>
      <c r="H59" s="634"/>
      <c r="I59" s="634"/>
      <c r="J59" s="634"/>
      <c r="K59" s="634"/>
      <c r="L59" s="634"/>
      <c r="M59" s="634"/>
      <c r="N59" s="634"/>
      <c r="O59" s="634"/>
      <c r="P59" s="620"/>
      <c r="Q59" s="620"/>
    </row>
  </sheetData>
  <mergeCells count="10">
    <mergeCell ref="A59:O59"/>
    <mergeCell ref="A16:B16"/>
    <mergeCell ref="D4:O4"/>
    <mergeCell ref="A44:B44"/>
    <mergeCell ref="A48:B48"/>
    <mergeCell ref="A18:B18"/>
    <mergeCell ref="A43:B43"/>
    <mergeCell ref="A25:B25"/>
    <mergeCell ref="A26:B26"/>
    <mergeCell ref="A15:B15"/>
  </mergeCells>
  <printOptions horizontalCentered="1"/>
  <pageMargins left="0.3937007874015748" right="0.3937007874015748" top="0.7480314960629921" bottom="0.1968503937007874" header="0.5118110236220472" footer="0.5118110236220472"/>
  <pageSetup fitToHeight="1" fitToWidth="1" horizontalDpi="600" verticalDpi="6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Q430"/>
  <sheetViews>
    <sheetView zoomScale="60" zoomScaleNormal="60" workbookViewId="0" topLeftCell="A1">
      <pane ySplit="3210" topLeftCell="BM9" activePane="bottomLeft" state="split"/>
      <selection pane="topLeft" activeCell="B26" sqref="B26"/>
      <selection pane="bottomLeft" activeCell="F19" sqref="F19"/>
    </sheetView>
  </sheetViews>
  <sheetFormatPr defaultColWidth="8.77734375" defaultRowHeight="15"/>
  <cols>
    <col min="1" max="1" width="1.77734375" style="59" customWidth="1"/>
    <col min="2" max="2" width="73.77734375" style="59" customWidth="1"/>
    <col min="3" max="3" width="2.77734375" style="59" customWidth="1"/>
    <col min="4" max="4" width="17.88671875" style="123" customWidth="1"/>
    <col min="5" max="5" width="1.66796875" style="72" customWidth="1"/>
    <col min="6" max="6" width="18.21484375" style="194" customWidth="1"/>
    <col min="7" max="7" width="1.1171875" style="72" customWidth="1"/>
    <col min="8" max="8" width="5.6640625" style="59" customWidth="1"/>
    <col min="9" max="9" width="12.10546875" style="59" customWidth="1"/>
    <col min="10" max="20" width="10.10546875" style="59" customWidth="1"/>
    <col min="21" max="16384" width="5.6640625" style="59" customWidth="1"/>
  </cols>
  <sheetData>
    <row r="1" spans="1:7" ht="34.5" customHeight="1">
      <c r="A1" s="58"/>
      <c r="B1" s="652" t="s">
        <v>53</v>
      </c>
      <c r="C1" s="652"/>
      <c r="D1" s="652"/>
      <c r="E1" s="652"/>
      <c r="F1" s="652"/>
      <c r="G1" s="58"/>
    </row>
    <row r="2" spans="1:7" ht="45.75" customHeight="1">
      <c r="A2" s="58"/>
      <c r="B2" s="653" t="s">
        <v>131</v>
      </c>
      <c r="C2" s="653"/>
      <c r="D2" s="653"/>
      <c r="E2" s="653"/>
      <c r="F2" s="653"/>
      <c r="G2" s="58"/>
    </row>
    <row r="3" spans="1:7" ht="52.5" customHeight="1">
      <c r="A3" s="654"/>
      <c r="B3" s="654"/>
      <c r="C3" s="654"/>
      <c r="D3" s="654"/>
      <c r="E3" s="654"/>
      <c r="F3" s="654"/>
      <c r="G3" s="654"/>
    </row>
    <row r="4" spans="2:8" ht="25.5">
      <c r="B4" s="60"/>
      <c r="C4" s="60"/>
      <c r="D4" s="650"/>
      <c r="E4" s="650"/>
      <c r="F4" s="650"/>
      <c r="G4" s="61"/>
      <c r="H4" s="61"/>
    </row>
    <row r="5" spans="1:8" ht="24" thickBot="1">
      <c r="A5" s="62"/>
      <c r="B5" s="63" t="s">
        <v>327</v>
      </c>
      <c r="C5" s="64"/>
      <c r="D5" s="651"/>
      <c r="E5" s="651"/>
      <c r="F5" s="651"/>
      <c r="G5" s="65"/>
      <c r="H5" s="66"/>
    </row>
    <row r="6" spans="1:7" ht="36" customHeight="1">
      <c r="A6" s="62"/>
      <c r="B6" s="60"/>
      <c r="C6" s="60"/>
      <c r="D6" s="218" t="s">
        <v>241</v>
      </c>
      <c r="E6" s="144"/>
      <c r="F6" s="218" t="s">
        <v>218</v>
      </c>
      <c r="G6" s="67"/>
    </row>
    <row r="7" spans="1:7" ht="9.75" customHeight="1">
      <c r="A7" s="62"/>
      <c r="B7" s="60"/>
      <c r="C7" s="60"/>
      <c r="D7" s="219"/>
      <c r="E7" s="219"/>
      <c r="F7" s="146"/>
      <c r="G7" s="67"/>
    </row>
    <row r="8" spans="1:7" ht="23.25">
      <c r="A8" s="62"/>
      <c r="B8" s="60"/>
      <c r="C8" s="60"/>
      <c r="D8" s="209" t="s">
        <v>24</v>
      </c>
      <c r="E8" s="147"/>
      <c r="F8" s="209" t="s">
        <v>24</v>
      </c>
      <c r="G8" s="68"/>
    </row>
    <row r="9" spans="1:7" ht="23.25">
      <c r="A9" s="62"/>
      <c r="B9" s="60"/>
      <c r="C9" s="60"/>
      <c r="D9" s="135"/>
      <c r="E9" s="60"/>
      <c r="F9" s="192"/>
      <c r="G9" s="69"/>
    </row>
    <row r="10" spans="2:6" ht="23.25">
      <c r="B10" s="70" t="s">
        <v>121</v>
      </c>
      <c r="C10" s="71"/>
      <c r="D10" s="136"/>
      <c r="E10" s="100"/>
      <c r="F10" s="47"/>
    </row>
    <row r="11" spans="2:14" ht="26.25" customHeight="1">
      <c r="B11" s="73" t="s">
        <v>58</v>
      </c>
      <c r="C11" s="71"/>
      <c r="D11" s="210">
        <v>5817884</v>
      </c>
      <c r="E11" s="100"/>
      <c r="F11" s="188">
        <v>4194129</v>
      </c>
      <c r="G11" s="74"/>
      <c r="H11" s="75"/>
      <c r="I11" s="75"/>
      <c r="J11" s="75"/>
      <c r="K11" s="75"/>
      <c r="L11" s="75"/>
      <c r="M11" s="75"/>
      <c r="N11" s="75"/>
    </row>
    <row r="12" spans="2:14" s="76" customFormat="1" ht="27.75" customHeight="1">
      <c r="B12" s="77" t="s">
        <v>59</v>
      </c>
      <c r="C12" s="78"/>
      <c r="D12" s="211">
        <v>-5288506</v>
      </c>
      <c r="E12" s="111"/>
      <c r="F12" s="191">
        <v>-4103306</v>
      </c>
      <c r="G12" s="79"/>
      <c r="H12" s="80"/>
      <c r="I12" s="80"/>
      <c r="J12" s="80"/>
      <c r="K12" s="80"/>
      <c r="L12" s="80"/>
      <c r="M12" s="80"/>
      <c r="N12" s="80"/>
    </row>
    <row r="13" spans="2:14" ht="27.75" customHeight="1">
      <c r="B13" s="73"/>
      <c r="C13" s="71"/>
      <c r="D13" s="137">
        <f>SUM(D11:D12)</f>
        <v>529378</v>
      </c>
      <c r="E13" s="86"/>
      <c r="F13" s="156">
        <v>90823</v>
      </c>
      <c r="G13" s="81"/>
      <c r="H13" s="75"/>
      <c r="I13" s="75"/>
      <c r="J13" s="75"/>
      <c r="K13" s="75"/>
      <c r="L13" s="75"/>
      <c r="M13" s="75"/>
      <c r="N13" s="75"/>
    </row>
    <row r="14" spans="2:14" ht="27" customHeight="1">
      <c r="B14" s="73" t="s">
        <v>247</v>
      </c>
      <c r="C14" s="71"/>
      <c r="D14" s="211">
        <v>-35594</v>
      </c>
      <c r="E14" s="100"/>
      <c r="F14" s="214">
        <v>-43706</v>
      </c>
      <c r="G14" s="82"/>
      <c r="H14" s="75"/>
      <c r="I14" s="75"/>
      <c r="J14" s="75"/>
      <c r="K14" s="75"/>
      <c r="L14" s="75"/>
      <c r="M14" s="75"/>
      <c r="N14" s="75"/>
    </row>
    <row r="15" spans="2:7" s="76" customFormat="1" ht="39" customHeight="1">
      <c r="B15" s="83" t="s">
        <v>314</v>
      </c>
      <c r="C15" s="84"/>
      <c r="D15" s="138">
        <f>SUM(D13:D14)</f>
        <v>493784</v>
      </c>
      <c r="E15" s="112"/>
      <c r="F15" s="216">
        <v>47117</v>
      </c>
      <c r="G15" s="85"/>
    </row>
    <row r="16" spans="2:7" ht="18" customHeight="1">
      <c r="B16" s="60"/>
      <c r="C16" s="86"/>
      <c r="D16" s="46"/>
      <c r="E16" s="100"/>
      <c r="F16" s="47"/>
      <c r="G16" s="75"/>
    </row>
    <row r="17" spans="2:7" ht="27" customHeight="1">
      <c r="B17" s="87" t="s">
        <v>60</v>
      </c>
      <c r="C17" s="86"/>
      <c r="D17" s="137"/>
      <c r="E17" s="100"/>
      <c r="F17" s="188"/>
      <c r="G17" s="74"/>
    </row>
    <row r="18" spans="2:7" s="76" customFormat="1" ht="27.75" customHeight="1">
      <c r="B18" s="89" t="s">
        <v>169</v>
      </c>
      <c r="C18" s="90"/>
      <c r="D18" s="210">
        <v>-278668</v>
      </c>
      <c r="E18" s="90"/>
      <c r="F18" s="188">
        <v>-247841</v>
      </c>
      <c r="G18" s="80"/>
    </row>
    <row r="19" spans="2:7" s="76" customFormat="1" ht="27.75" customHeight="1">
      <c r="B19" s="89" t="s">
        <v>245</v>
      </c>
      <c r="C19" s="90"/>
      <c r="D19" s="210">
        <v>252568</v>
      </c>
      <c r="E19" s="90"/>
      <c r="F19" s="188">
        <v>4816</v>
      </c>
      <c r="G19" s="80"/>
    </row>
    <row r="20" spans="2:7" s="76" customFormat="1" ht="27.75" customHeight="1">
      <c r="B20" s="89" t="s">
        <v>312</v>
      </c>
      <c r="C20" s="90"/>
      <c r="D20" s="210">
        <v>-280019</v>
      </c>
      <c r="E20" s="90"/>
      <c r="F20" s="188">
        <v>-74888</v>
      </c>
      <c r="G20" s="80"/>
    </row>
    <row r="21" spans="2:7" s="76" customFormat="1" ht="27.75" customHeight="1">
      <c r="B21" s="89" t="s">
        <v>311</v>
      </c>
      <c r="C21" s="90"/>
      <c r="D21" s="210">
        <v>123602</v>
      </c>
      <c r="E21" s="90"/>
      <c r="F21" s="188">
        <v>0</v>
      </c>
      <c r="G21" s="80"/>
    </row>
    <row r="22" spans="2:7" s="76" customFormat="1" ht="27.75" customHeight="1">
      <c r="B22" s="88" t="s">
        <v>80</v>
      </c>
      <c r="C22" s="78"/>
      <c r="D22" s="210">
        <f>-147411-SUM(D18:D21)</f>
        <v>35106</v>
      </c>
      <c r="E22" s="90"/>
      <c r="F22" s="188">
        <v>44923</v>
      </c>
      <c r="G22" s="102"/>
    </row>
    <row r="23" spans="2:7" s="76" customFormat="1" ht="30.75" customHeight="1">
      <c r="B23" s="83" t="s">
        <v>251</v>
      </c>
      <c r="C23" s="90"/>
      <c r="D23" s="139">
        <f>SUM(D18:D22)</f>
        <v>-147411</v>
      </c>
      <c r="E23" s="113"/>
      <c r="F23" s="193">
        <v>-272990</v>
      </c>
      <c r="G23" s="85"/>
    </row>
    <row r="24" spans="1:6" ht="18" customHeight="1">
      <c r="A24" s="91"/>
      <c r="B24" s="92"/>
      <c r="C24" s="86"/>
      <c r="D24" s="137"/>
      <c r="E24" s="100"/>
      <c r="F24" s="188"/>
    </row>
    <row r="25" spans="2:5" ht="23.25" customHeight="1">
      <c r="B25" s="87" t="s">
        <v>61</v>
      </c>
      <c r="C25" s="86"/>
      <c r="D25" s="137"/>
      <c r="E25" s="100"/>
    </row>
    <row r="26" spans="2:6" ht="29.25" customHeight="1">
      <c r="B26" s="60" t="s">
        <v>62</v>
      </c>
      <c r="C26" s="86"/>
      <c r="D26" s="212">
        <v>-80797</v>
      </c>
      <c r="E26" s="100"/>
      <c r="F26" s="188">
        <v>-59919</v>
      </c>
    </row>
    <row r="27" spans="2:6" ht="29.25" customHeight="1">
      <c r="B27" s="60" t="s">
        <v>14</v>
      </c>
      <c r="C27" s="86"/>
      <c r="D27" s="212">
        <v>520435</v>
      </c>
      <c r="E27" s="100"/>
      <c r="F27" s="188">
        <v>149945</v>
      </c>
    </row>
    <row r="28" spans="2:6" ht="29.25" customHeight="1">
      <c r="B28" s="60" t="s">
        <v>15</v>
      </c>
      <c r="C28" s="86"/>
      <c r="D28" s="212">
        <v>-410141</v>
      </c>
      <c r="E28" s="100"/>
      <c r="F28" s="188">
        <v>-159670</v>
      </c>
    </row>
    <row r="29" spans="2:6" ht="29.25" customHeight="1">
      <c r="B29" s="60" t="s">
        <v>16</v>
      </c>
      <c r="C29" s="86"/>
      <c r="D29" s="137">
        <v>492896</v>
      </c>
      <c r="E29" s="100"/>
      <c r="F29" s="188">
        <v>297583</v>
      </c>
    </row>
    <row r="30" spans="2:6" ht="33" customHeight="1">
      <c r="B30" s="60" t="s">
        <v>63</v>
      </c>
      <c r="C30" s="86"/>
      <c r="D30" s="137">
        <v>-208651</v>
      </c>
      <c r="E30" s="100"/>
      <c r="F30" s="188">
        <v>-122632</v>
      </c>
    </row>
    <row r="31" spans="2:6" ht="33" customHeight="1">
      <c r="B31" s="60" t="s">
        <v>80</v>
      </c>
      <c r="C31" s="86"/>
      <c r="D31" s="137">
        <f>265004-SUM(D26:D30)</f>
        <v>-48738</v>
      </c>
      <c r="E31" s="100"/>
      <c r="F31" s="188">
        <v>-48810</v>
      </c>
    </row>
    <row r="32" spans="2:7" s="76" customFormat="1" ht="29.25" customHeight="1">
      <c r="B32" s="83" t="s">
        <v>418</v>
      </c>
      <c r="C32" s="90"/>
      <c r="D32" s="139">
        <f>SUM(D26:D31)</f>
        <v>265004</v>
      </c>
      <c r="E32" s="112"/>
      <c r="F32" s="193">
        <v>56497</v>
      </c>
      <c r="G32" s="93"/>
    </row>
    <row r="33" spans="2:6" ht="37.5" customHeight="1">
      <c r="B33" s="60" t="s">
        <v>246</v>
      </c>
      <c r="C33" s="86"/>
      <c r="D33" s="137">
        <v>-300</v>
      </c>
      <c r="E33" s="114"/>
      <c r="F33" s="188">
        <v>-38</v>
      </c>
    </row>
    <row r="34" spans="2:6" ht="27" customHeight="1">
      <c r="B34" s="94" t="s">
        <v>313</v>
      </c>
      <c r="C34" s="86"/>
      <c r="D34" s="137">
        <f>D32+D23+D15</f>
        <v>611377</v>
      </c>
      <c r="E34" s="100"/>
      <c r="F34" s="188">
        <v>-169376</v>
      </c>
    </row>
    <row r="35" spans="2:7" ht="27.75" customHeight="1">
      <c r="B35" s="95" t="s">
        <v>64</v>
      </c>
      <c r="C35" s="86"/>
      <c r="D35" s="115">
        <v>103616</v>
      </c>
      <c r="E35" s="116"/>
      <c r="F35" s="156">
        <v>273030</v>
      </c>
      <c r="G35" s="96"/>
    </row>
    <row r="36" spans="2:7" s="76" customFormat="1" ht="31.5" customHeight="1" thickBot="1">
      <c r="B36" s="97" t="s">
        <v>65</v>
      </c>
      <c r="C36" s="98"/>
      <c r="D36" s="117">
        <f>SUM(D33:D35)</f>
        <v>714693</v>
      </c>
      <c r="E36" s="118"/>
      <c r="F36" s="195">
        <v>103616</v>
      </c>
      <c r="G36" s="99"/>
    </row>
    <row r="37" spans="2:7" s="76" customFormat="1" ht="18.75" customHeight="1">
      <c r="B37" s="97"/>
      <c r="C37" s="98"/>
      <c r="D37" s="119"/>
      <c r="E37" s="120"/>
      <c r="F37" s="196"/>
      <c r="G37" s="79"/>
    </row>
    <row r="38" spans="2:7" s="76" customFormat="1" ht="31.5" customHeight="1">
      <c r="B38" s="97" t="s">
        <v>132</v>
      </c>
      <c r="C38" s="98"/>
      <c r="D38" s="119"/>
      <c r="E38" s="120"/>
      <c r="F38" s="122"/>
      <c r="G38" s="79"/>
    </row>
    <row r="39" spans="2:7" s="76" customFormat="1" ht="31.5" customHeight="1">
      <c r="B39" s="103" t="s">
        <v>133</v>
      </c>
      <c r="C39" s="98"/>
      <c r="D39" s="119">
        <f>'BS'!$E$30</f>
        <v>753831</v>
      </c>
      <c r="E39" s="120"/>
      <c r="F39" s="220">
        <v>190553</v>
      </c>
      <c r="G39" s="79"/>
    </row>
    <row r="40" spans="2:7" s="76" customFormat="1" ht="31.5" customHeight="1">
      <c r="B40" s="103" t="s">
        <v>134</v>
      </c>
      <c r="C40" s="98"/>
      <c r="D40" s="627">
        <f>-'NOTE 1'!J235</f>
        <v>-44443</v>
      </c>
      <c r="E40" s="628"/>
      <c r="F40" s="629">
        <v>-86937</v>
      </c>
      <c r="G40" s="79"/>
    </row>
    <row r="41" spans="2:7" s="76" customFormat="1" ht="31.5" customHeight="1">
      <c r="B41" s="103"/>
      <c r="C41" s="98"/>
      <c r="D41" s="119">
        <f>SUM(D39:D40)</f>
        <v>709388</v>
      </c>
      <c r="E41" s="120"/>
      <c r="F41" s="220">
        <f>SUM(F39:F40)</f>
        <v>103616</v>
      </c>
      <c r="G41" s="79"/>
    </row>
    <row r="42" spans="2:7" s="76" customFormat="1" ht="31.5" customHeight="1">
      <c r="B42" s="103" t="s">
        <v>5</v>
      </c>
      <c r="C42" s="98"/>
      <c r="D42" s="119">
        <v>5305</v>
      </c>
      <c r="E42" s="120"/>
      <c r="F42" s="220">
        <v>0</v>
      </c>
      <c r="G42" s="79"/>
    </row>
    <row r="43" spans="2:7" s="76" customFormat="1" ht="31.5" customHeight="1" thickBot="1">
      <c r="B43" s="97" t="s">
        <v>65</v>
      </c>
      <c r="C43" s="98"/>
      <c r="D43" s="117">
        <f>SUM(D41:D42)</f>
        <v>714693</v>
      </c>
      <c r="E43" s="118"/>
      <c r="F43" s="195">
        <f>SUM(F41:F42)</f>
        <v>103616</v>
      </c>
      <c r="G43" s="99"/>
    </row>
    <row r="44" spans="2:6" ht="51.75" customHeight="1">
      <c r="B44" s="60"/>
      <c r="C44" s="86"/>
      <c r="D44" s="46"/>
      <c r="E44" s="100"/>
      <c r="F44" s="47"/>
    </row>
    <row r="45" spans="2:17" ht="42.75" customHeight="1">
      <c r="B45" s="648" t="s">
        <v>278</v>
      </c>
      <c r="C45" s="649"/>
      <c r="D45" s="649"/>
      <c r="E45" s="649"/>
      <c r="F45" s="649"/>
      <c r="G45" s="649"/>
      <c r="H45" s="101"/>
      <c r="I45" s="101"/>
      <c r="J45" s="101"/>
      <c r="K45" s="101"/>
      <c r="L45" s="101"/>
      <c r="M45" s="101"/>
      <c r="N45" s="101"/>
      <c r="O45" s="101"/>
      <c r="P45" s="101"/>
      <c r="Q45" s="101"/>
    </row>
    <row r="46" spans="2:6" ht="18" customHeight="1">
      <c r="B46" s="60"/>
      <c r="C46" s="86"/>
      <c r="D46" s="140"/>
      <c r="E46" s="100"/>
      <c r="F46" s="197"/>
    </row>
    <row r="47" spans="2:6" ht="18" customHeight="1">
      <c r="B47" s="60"/>
      <c r="C47" s="86"/>
      <c r="D47" s="140"/>
      <c r="E47" s="100"/>
      <c r="F47" s="197"/>
    </row>
    <row r="48" spans="2:6" ht="18" customHeight="1">
      <c r="B48" s="60"/>
      <c r="C48" s="86"/>
      <c r="D48" s="140"/>
      <c r="E48" s="100"/>
      <c r="F48" s="197"/>
    </row>
    <row r="49" spans="2:6" ht="23.25">
      <c r="B49" s="60"/>
      <c r="C49" s="86"/>
      <c r="D49" s="140"/>
      <c r="E49" s="100"/>
      <c r="F49" s="197"/>
    </row>
    <row r="50" spans="2:6" ht="23.25">
      <c r="B50" s="60"/>
      <c r="C50" s="86"/>
      <c r="D50" s="140"/>
      <c r="E50" s="100"/>
      <c r="F50" s="197"/>
    </row>
    <row r="51" spans="2:6" ht="23.25">
      <c r="B51" s="60"/>
      <c r="C51" s="86"/>
      <c r="D51" s="140"/>
      <c r="E51" s="100"/>
      <c r="F51" s="197"/>
    </row>
    <row r="52" spans="2:6" ht="23.25">
      <c r="B52" s="60"/>
      <c r="C52" s="86"/>
      <c r="D52" s="140"/>
      <c r="E52" s="100"/>
      <c r="F52" s="197"/>
    </row>
    <row r="53" spans="2:6" ht="23.25">
      <c r="B53" s="60"/>
      <c r="C53" s="86"/>
      <c r="D53" s="140"/>
      <c r="E53" s="100"/>
      <c r="F53" s="197"/>
    </row>
    <row r="54" spans="2:6" ht="23.25">
      <c r="B54" s="60"/>
      <c r="C54" s="86"/>
      <c r="D54" s="140"/>
      <c r="E54" s="100"/>
      <c r="F54" s="197"/>
    </row>
    <row r="55" spans="2:6" ht="23.25">
      <c r="B55" s="60"/>
      <c r="C55" s="86"/>
      <c r="D55" s="140"/>
      <c r="E55" s="100"/>
      <c r="F55" s="197"/>
    </row>
    <row r="56" spans="2:6" ht="23.25">
      <c r="B56" s="60"/>
      <c r="C56" s="86"/>
      <c r="D56" s="140"/>
      <c r="E56" s="100"/>
      <c r="F56" s="197"/>
    </row>
    <row r="57" spans="2:6" ht="23.25">
      <c r="B57" s="60"/>
      <c r="C57" s="86"/>
      <c r="D57" s="140"/>
      <c r="E57" s="100"/>
      <c r="F57" s="197"/>
    </row>
    <row r="58" spans="2:6" ht="23.25">
      <c r="B58" s="60"/>
      <c r="C58" s="86"/>
      <c r="D58" s="140"/>
      <c r="E58" s="100"/>
      <c r="F58" s="197"/>
    </row>
    <row r="59" spans="2:6" ht="23.25">
      <c r="B59" s="60"/>
      <c r="C59" s="86"/>
      <c r="D59" s="140"/>
      <c r="E59" s="100"/>
      <c r="F59" s="197"/>
    </row>
    <row r="60" spans="2:6" ht="23.25">
      <c r="B60" s="60"/>
      <c r="C60" s="86"/>
      <c r="D60" s="140"/>
      <c r="E60" s="100"/>
      <c r="F60" s="197"/>
    </row>
    <row r="61" spans="2:6" ht="23.25">
      <c r="B61" s="60"/>
      <c r="C61" s="86"/>
      <c r="D61" s="140"/>
      <c r="E61" s="100"/>
      <c r="F61" s="197"/>
    </row>
    <row r="62" spans="2:6" ht="23.25">
      <c r="B62" s="60"/>
      <c r="C62" s="86"/>
      <c r="D62" s="140"/>
      <c r="E62" s="100"/>
      <c r="F62" s="197"/>
    </row>
    <row r="63" spans="2:6" ht="23.25">
      <c r="B63" s="60"/>
      <c r="C63" s="86"/>
      <c r="D63" s="140"/>
      <c r="E63" s="100"/>
      <c r="F63" s="197"/>
    </row>
    <row r="64" spans="2:6" ht="23.25">
      <c r="B64" s="60"/>
      <c r="C64" s="86"/>
      <c r="D64" s="140"/>
      <c r="E64" s="100"/>
      <c r="F64" s="197"/>
    </row>
    <row r="65" spans="2:6" ht="23.25">
      <c r="B65" s="60"/>
      <c r="C65" s="86"/>
      <c r="D65" s="140"/>
      <c r="E65" s="100"/>
      <c r="F65" s="197"/>
    </row>
    <row r="66" spans="2:6" ht="23.25">
      <c r="B66" s="60"/>
      <c r="C66" s="86"/>
      <c r="D66" s="140"/>
      <c r="E66" s="100"/>
      <c r="F66" s="197"/>
    </row>
    <row r="67" spans="2:6" ht="23.25">
      <c r="B67" s="60"/>
      <c r="C67" s="86"/>
      <c r="D67" s="140"/>
      <c r="E67" s="100"/>
      <c r="F67" s="197"/>
    </row>
    <row r="68" spans="2:6" ht="23.25">
      <c r="B68" s="60"/>
      <c r="C68" s="86"/>
      <c r="D68" s="140"/>
      <c r="E68" s="100"/>
      <c r="F68" s="197"/>
    </row>
    <row r="69" spans="2:6" ht="23.25">
      <c r="B69" s="60"/>
      <c r="C69" s="86"/>
      <c r="D69" s="140"/>
      <c r="E69" s="100"/>
      <c r="F69" s="197"/>
    </row>
    <row r="70" spans="2:6" ht="23.25">
      <c r="B70" s="60"/>
      <c r="C70" s="86"/>
      <c r="D70" s="140"/>
      <c r="E70" s="100"/>
      <c r="F70" s="197"/>
    </row>
    <row r="71" spans="2:6" ht="23.25">
      <c r="B71" s="60"/>
      <c r="C71" s="86"/>
      <c r="D71" s="140"/>
      <c r="E71" s="100"/>
      <c r="F71" s="197"/>
    </row>
    <row r="72" spans="2:6" ht="23.25">
      <c r="B72" s="60"/>
      <c r="C72" s="86"/>
      <c r="D72" s="140"/>
      <c r="E72" s="100"/>
      <c r="F72" s="197"/>
    </row>
    <row r="73" spans="2:6" ht="23.25">
      <c r="B73" s="60"/>
      <c r="C73" s="86"/>
      <c r="D73" s="140"/>
      <c r="E73" s="100"/>
      <c r="F73" s="197"/>
    </row>
    <row r="74" spans="2:6" ht="23.25">
      <c r="B74" s="60"/>
      <c r="C74" s="86"/>
      <c r="D74" s="140"/>
      <c r="E74" s="100"/>
      <c r="F74" s="197"/>
    </row>
    <row r="75" spans="2:6" ht="23.25">
      <c r="B75" s="60"/>
      <c r="C75" s="86"/>
      <c r="D75" s="140"/>
      <c r="E75" s="100"/>
      <c r="F75" s="197"/>
    </row>
    <row r="76" spans="2:6" ht="23.25">
      <c r="B76" s="60"/>
      <c r="C76" s="86"/>
      <c r="D76" s="140"/>
      <c r="E76" s="100"/>
      <c r="F76" s="197"/>
    </row>
    <row r="77" spans="2:6" ht="23.25">
      <c r="B77" s="60"/>
      <c r="C77" s="86"/>
      <c r="D77" s="140"/>
      <c r="E77" s="100"/>
      <c r="F77" s="197"/>
    </row>
    <row r="78" spans="2:6" ht="23.25">
      <c r="B78" s="60"/>
      <c r="C78" s="86"/>
      <c r="D78" s="140"/>
      <c r="E78" s="100"/>
      <c r="F78" s="197"/>
    </row>
    <row r="79" spans="2:6" ht="23.25">
      <c r="B79" s="60"/>
      <c r="C79" s="86"/>
      <c r="D79" s="140"/>
      <c r="E79" s="100"/>
      <c r="F79" s="197"/>
    </row>
    <row r="80" spans="2:6" ht="23.25">
      <c r="B80" s="60"/>
      <c r="C80" s="86"/>
      <c r="D80" s="140"/>
      <c r="E80" s="100"/>
      <c r="F80" s="197"/>
    </row>
    <row r="81" spans="2:6" ht="23.25">
      <c r="B81" s="60"/>
      <c r="C81" s="86"/>
      <c r="D81" s="140"/>
      <c r="E81" s="100"/>
      <c r="F81" s="197"/>
    </row>
    <row r="82" spans="2:6" ht="23.25">
      <c r="B82" s="60"/>
      <c r="C82" s="86"/>
      <c r="D82" s="140"/>
      <c r="E82" s="100"/>
      <c r="F82" s="197"/>
    </row>
    <row r="83" spans="2:6" ht="23.25">
      <c r="B83" s="60"/>
      <c r="C83" s="86"/>
      <c r="D83" s="140"/>
      <c r="E83" s="100"/>
      <c r="F83" s="197"/>
    </row>
    <row r="84" spans="2:6" ht="23.25">
      <c r="B84" s="60"/>
      <c r="C84" s="86"/>
      <c r="D84" s="140"/>
      <c r="E84" s="100"/>
      <c r="F84" s="197"/>
    </row>
    <row r="85" spans="2:6" ht="23.25">
      <c r="B85" s="60"/>
      <c r="C85" s="86"/>
      <c r="D85" s="140"/>
      <c r="E85" s="100"/>
      <c r="F85" s="197"/>
    </row>
    <row r="86" spans="2:6" ht="23.25">
      <c r="B86" s="60"/>
      <c r="C86" s="86"/>
      <c r="D86" s="140"/>
      <c r="E86" s="100"/>
      <c r="F86" s="197"/>
    </row>
    <row r="87" spans="3:6" ht="18.75">
      <c r="C87" s="75"/>
      <c r="D87" s="141"/>
      <c r="E87" s="74"/>
      <c r="F87" s="198"/>
    </row>
    <row r="88" spans="3:6" ht="18.75">
      <c r="C88" s="75"/>
      <c r="D88" s="141"/>
      <c r="E88" s="74"/>
      <c r="F88" s="198"/>
    </row>
    <row r="89" spans="3:6" ht="18.75">
      <c r="C89" s="75"/>
      <c r="D89" s="141"/>
      <c r="E89" s="74"/>
      <c r="F89" s="198"/>
    </row>
    <row r="90" spans="3:6" ht="18.75">
      <c r="C90" s="75"/>
      <c r="D90" s="141"/>
      <c r="E90" s="74"/>
      <c r="F90" s="198"/>
    </row>
    <row r="91" spans="3:6" ht="18.75">
      <c r="C91" s="75"/>
      <c r="D91" s="141"/>
      <c r="E91" s="74"/>
      <c r="F91" s="198"/>
    </row>
    <row r="92" spans="3:6" ht="18.75">
      <c r="C92" s="75"/>
      <c r="D92" s="141"/>
      <c r="E92" s="74"/>
      <c r="F92" s="198"/>
    </row>
    <row r="93" spans="3:6" ht="18.75">
      <c r="C93" s="75"/>
      <c r="D93" s="141"/>
      <c r="E93" s="74"/>
      <c r="F93" s="198"/>
    </row>
    <row r="94" spans="3:6" ht="18.75">
      <c r="C94" s="75"/>
      <c r="D94" s="141"/>
      <c r="E94" s="74"/>
      <c r="F94" s="198"/>
    </row>
    <row r="95" spans="3:6" ht="18.75">
      <c r="C95" s="75"/>
      <c r="D95" s="141"/>
      <c r="E95" s="74"/>
      <c r="F95" s="198"/>
    </row>
    <row r="96" spans="3:6" ht="18.75">
      <c r="C96" s="75"/>
      <c r="D96" s="141"/>
      <c r="E96" s="74"/>
      <c r="F96" s="198"/>
    </row>
    <row r="97" spans="3:6" ht="18.75">
      <c r="C97" s="75"/>
      <c r="D97" s="141"/>
      <c r="E97" s="74"/>
      <c r="F97" s="198"/>
    </row>
    <row r="98" spans="3:6" ht="18.75">
      <c r="C98" s="75"/>
      <c r="D98" s="141"/>
      <c r="E98" s="74"/>
      <c r="F98" s="198"/>
    </row>
    <row r="99" spans="3:6" ht="18.75">
      <c r="C99" s="75"/>
      <c r="D99" s="141"/>
      <c r="E99" s="74"/>
      <c r="F99" s="198"/>
    </row>
    <row r="100" spans="3:6" ht="18.75">
      <c r="C100" s="75"/>
      <c r="D100" s="141"/>
      <c r="E100" s="74"/>
      <c r="F100" s="198"/>
    </row>
    <row r="101" spans="3:6" ht="18.75">
      <c r="C101" s="75"/>
      <c r="D101" s="141"/>
      <c r="E101" s="74"/>
      <c r="F101" s="198"/>
    </row>
    <row r="102" spans="3:6" ht="18.75">
      <c r="C102" s="75"/>
      <c r="D102" s="141"/>
      <c r="E102" s="74"/>
      <c r="F102" s="198"/>
    </row>
    <row r="103" spans="3:6" ht="18.75">
      <c r="C103" s="75"/>
      <c r="D103" s="141"/>
      <c r="E103" s="74"/>
      <c r="F103" s="198"/>
    </row>
    <row r="104" spans="3:6" ht="18.75">
      <c r="C104" s="75"/>
      <c r="D104" s="141"/>
      <c r="E104" s="74"/>
      <c r="F104" s="198"/>
    </row>
    <row r="105" spans="3:6" ht="18.75">
      <c r="C105" s="75"/>
      <c r="D105" s="141"/>
      <c r="E105" s="74"/>
      <c r="F105" s="198"/>
    </row>
    <row r="106" spans="3:6" ht="18.75">
      <c r="C106" s="75"/>
      <c r="D106" s="141"/>
      <c r="E106" s="74"/>
      <c r="F106" s="198"/>
    </row>
    <row r="107" spans="3:6" ht="18.75">
      <c r="C107" s="75"/>
      <c r="D107" s="141"/>
      <c r="E107" s="74"/>
      <c r="F107" s="198"/>
    </row>
    <row r="108" spans="3:6" ht="18.75">
      <c r="C108" s="75"/>
      <c r="D108" s="141"/>
      <c r="E108" s="74"/>
      <c r="F108" s="198"/>
    </row>
    <row r="109" spans="3:6" ht="18.75">
      <c r="C109" s="75"/>
      <c r="D109" s="141"/>
      <c r="E109" s="74"/>
      <c r="F109" s="198"/>
    </row>
    <row r="110" spans="3:6" ht="18.75">
      <c r="C110" s="75"/>
      <c r="D110" s="141"/>
      <c r="E110" s="74"/>
      <c r="F110" s="198"/>
    </row>
    <row r="111" spans="3:6" ht="18.75">
      <c r="C111" s="75"/>
      <c r="D111" s="141"/>
      <c r="E111" s="74"/>
      <c r="F111" s="198"/>
    </row>
    <row r="112" spans="3:6" ht="18.75">
      <c r="C112" s="75"/>
      <c r="D112" s="141"/>
      <c r="E112" s="74"/>
      <c r="F112" s="198"/>
    </row>
    <row r="113" spans="3:6" ht="18.75">
      <c r="C113" s="75"/>
      <c r="D113" s="141"/>
      <c r="E113" s="74"/>
      <c r="F113" s="198"/>
    </row>
    <row r="114" spans="3:6" ht="18.75">
      <c r="C114" s="75"/>
      <c r="D114" s="141"/>
      <c r="E114" s="74"/>
      <c r="F114" s="198"/>
    </row>
    <row r="115" spans="3:6" ht="18.75">
      <c r="C115" s="75"/>
      <c r="D115" s="141"/>
      <c r="E115" s="74"/>
      <c r="F115" s="198"/>
    </row>
    <row r="116" spans="3:6" ht="18.75">
      <c r="C116" s="75"/>
      <c r="D116" s="141"/>
      <c r="E116" s="74"/>
      <c r="F116" s="198"/>
    </row>
    <row r="117" spans="3:6" ht="18.75">
      <c r="C117" s="75"/>
      <c r="D117" s="141"/>
      <c r="E117" s="74"/>
      <c r="F117" s="198"/>
    </row>
    <row r="118" spans="3:6" ht="18.75">
      <c r="C118" s="75"/>
      <c r="D118" s="141"/>
      <c r="E118" s="74"/>
      <c r="F118" s="198"/>
    </row>
    <row r="119" spans="3:6" ht="18.75">
      <c r="C119" s="75"/>
      <c r="D119" s="141"/>
      <c r="E119" s="74"/>
      <c r="F119" s="198"/>
    </row>
    <row r="120" spans="3:6" ht="18.75">
      <c r="C120" s="75"/>
      <c r="D120" s="141"/>
      <c r="E120" s="74"/>
      <c r="F120" s="198"/>
    </row>
    <row r="121" spans="3:6" ht="18.75">
      <c r="C121" s="75"/>
      <c r="D121" s="141"/>
      <c r="E121" s="74"/>
      <c r="F121" s="198"/>
    </row>
    <row r="122" spans="3:6" ht="18.75">
      <c r="C122" s="75"/>
      <c r="D122" s="141"/>
      <c r="E122" s="74"/>
      <c r="F122" s="198"/>
    </row>
    <row r="123" spans="3:6" ht="18.75">
      <c r="C123" s="75"/>
      <c r="D123" s="141"/>
      <c r="E123" s="74"/>
      <c r="F123" s="198"/>
    </row>
    <row r="124" spans="3:6" ht="18.75">
      <c r="C124" s="75"/>
      <c r="D124" s="141"/>
      <c r="E124" s="74"/>
      <c r="F124" s="198"/>
    </row>
    <row r="125" spans="3:6" ht="18.75">
      <c r="C125" s="75"/>
      <c r="D125" s="141"/>
      <c r="E125" s="74"/>
      <c r="F125" s="198"/>
    </row>
    <row r="126" spans="3:6" ht="18.75">
      <c r="C126" s="75"/>
      <c r="D126" s="141"/>
      <c r="E126" s="74"/>
      <c r="F126" s="198"/>
    </row>
    <row r="127" spans="3:6" ht="18.75">
      <c r="C127" s="75"/>
      <c r="D127" s="141"/>
      <c r="E127" s="74"/>
      <c r="F127" s="198"/>
    </row>
    <row r="128" spans="3:6" ht="18.75">
      <c r="C128" s="75"/>
      <c r="D128" s="141"/>
      <c r="E128" s="74"/>
      <c r="F128" s="198"/>
    </row>
    <row r="129" spans="3:6" ht="18.75">
      <c r="C129" s="75"/>
      <c r="D129" s="141"/>
      <c r="E129" s="74"/>
      <c r="F129" s="198"/>
    </row>
    <row r="130" spans="3:6" ht="18.75">
      <c r="C130" s="75"/>
      <c r="D130" s="141"/>
      <c r="E130" s="74"/>
      <c r="F130" s="198"/>
    </row>
    <row r="131" spans="3:6" ht="18.75">
      <c r="C131" s="75"/>
      <c r="D131" s="141"/>
      <c r="E131" s="74"/>
      <c r="F131" s="198"/>
    </row>
    <row r="132" spans="3:6" ht="18.75">
      <c r="C132" s="75"/>
      <c r="D132" s="141"/>
      <c r="E132" s="74"/>
      <c r="F132" s="198"/>
    </row>
    <row r="133" spans="3:6" ht="18.75">
      <c r="C133" s="75"/>
      <c r="D133" s="141"/>
      <c r="E133" s="74"/>
      <c r="F133" s="198"/>
    </row>
    <row r="134" spans="3:6" ht="18.75">
      <c r="C134" s="75"/>
      <c r="D134" s="141"/>
      <c r="E134" s="74"/>
      <c r="F134" s="198"/>
    </row>
    <row r="135" spans="3:6" ht="18.75">
      <c r="C135" s="75"/>
      <c r="D135" s="141"/>
      <c r="E135" s="74"/>
      <c r="F135" s="198"/>
    </row>
    <row r="136" spans="3:6" ht="18.75">
      <c r="C136" s="75"/>
      <c r="D136" s="141"/>
      <c r="E136" s="74"/>
      <c r="F136" s="198"/>
    </row>
    <row r="137" spans="3:6" ht="18.75">
      <c r="C137" s="75"/>
      <c r="D137" s="141"/>
      <c r="E137" s="74"/>
      <c r="F137" s="198"/>
    </row>
    <row r="138" spans="3:6" ht="18.75">
      <c r="C138" s="75"/>
      <c r="D138" s="141"/>
      <c r="E138" s="74"/>
      <c r="F138" s="198"/>
    </row>
    <row r="139" spans="3:6" ht="18.75">
      <c r="C139" s="75"/>
      <c r="D139" s="141"/>
      <c r="E139" s="74"/>
      <c r="F139" s="198"/>
    </row>
    <row r="140" spans="3:6" ht="18.75">
      <c r="C140" s="75"/>
      <c r="D140" s="141"/>
      <c r="E140" s="74"/>
      <c r="F140" s="198"/>
    </row>
    <row r="141" spans="3:6" ht="18.75">
      <c r="C141" s="75"/>
      <c r="D141" s="141"/>
      <c r="E141" s="74"/>
      <c r="F141" s="198"/>
    </row>
    <row r="142" spans="3:6" ht="18.75">
      <c r="C142" s="75"/>
      <c r="D142" s="141"/>
      <c r="E142" s="74"/>
      <c r="F142" s="198"/>
    </row>
    <row r="143" spans="3:6" ht="18.75">
      <c r="C143" s="75"/>
      <c r="D143" s="141"/>
      <c r="E143" s="74"/>
      <c r="F143" s="198"/>
    </row>
    <row r="144" spans="3:6" ht="18.75">
      <c r="C144" s="75"/>
      <c r="D144" s="141"/>
      <c r="E144" s="74"/>
      <c r="F144" s="198"/>
    </row>
    <row r="145" spans="3:6" ht="18.75">
      <c r="C145" s="75"/>
      <c r="D145" s="141"/>
      <c r="E145" s="74"/>
      <c r="F145" s="198"/>
    </row>
    <row r="146" spans="3:6" ht="18.75">
      <c r="C146" s="75"/>
      <c r="D146" s="141"/>
      <c r="E146" s="74"/>
      <c r="F146" s="198"/>
    </row>
    <row r="147" spans="3:6" ht="18.75">
      <c r="C147" s="75"/>
      <c r="D147" s="141"/>
      <c r="E147" s="74"/>
      <c r="F147" s="198"/>
    </row>
    <row r="148" spans="3:6" ht="18.75">
      <c r="C148" s="75"/>
      <c r="D148" s="141"/>
      <c r="E148" s="74"/>
      <c r="F148" s="198"/>
    </row>
    <row r="149" spans="3:6" ht="18.75">
      <c r="C149" s="75"/>
      <c r="D149" s="141"/>
      <c r="E149" s="74"/>
      <c r="F149" s="198"/>
    </row>
    <row r="150" spans="3:6" ht="18.75">
      <c r="C150" s="75"/>
      <c r="D150" s="141"/>
      <c r="E150" s="74"/>
      <c r="F150" s="198"/>
    </row>
    <row r="151" spans="3:6" ht="18.75">
      <c r="C151" s="75"/>
      <c r="D151" s="141"/>
      <c r="E151" s="74"/>
      <c r="F151" s="198"/>
    </row>
    <row r="152" spans="3:6" ht="18.75">
      <c r="C152" s="75"/>
      <c r="D152" s="141"/>
      <c r="E152" s="74"/>
      <c r="F152" s="198"/>
    </row>
    <row r="153" spans="3:6" ht="18.75">
      <c r="C153" s="75"/>
      <c r="D153" s="141"/>
      <c r="E153" s="74"/>
      <c r="F153" s="198"/>
    </row>
    <row r="154" spans="3:6" ht="18.75">
      <c r="C154" s="75"/>
      <c r="D154" s="141"/>
      <c r="E154" s="74"/>
      <c r="F154" s="198"/>
    </row>
    <row r="155" spans="3:6" ht="18.75">
      <c r="C155" s="75"/>
      <c r="D155" s="141"/>
      <c r="E155" s="74"/>
      <c r="F155" s="198"/>
    </row>
    <row r="156" spans="3:6" ht="18.75">
      <c r="C156" s="75"/>
      <c r="D156" s="141"/>
      <c r="E156" s="74"/>
      <c r="F156" s="198"/>
    </row>
    <row r="157" spans="3:6" ht="18.75">
      <c r="C157" s="75"/>
      <c r="D157" s="141"/>
      <c r="E157" s="74"/>
      <c r="F157" s="198"/>
    </row>
    <row r="158" spans="3:6" ht="18.75">
      <c r="C158" s="75"/>
      <c r="D158" s="141"/>
      <c r="E158" s="74"/>
      <c r="F158" s="198"/>
    </row>
    <row r="159" spans="3:6" ht="18.75">
      <c r="C159" s="75"/>
      <c r="D159" s="141"/>
      <c r="E159" s="74"/>
      <c r="F159" s="198"/>
    </row>
    <row r="160" spans="3:6" ht="18.75">
      <c r="C160" s="75"/>
      <c r="D160" s="141"/>
      <c r="E160" s="74"/>
      <c r="F160" s="198"/>
    </row>
    <row r="161" spans="3:6" ht="18.75">
      <c r="C161" s="75"/>
      <c r="D161" s="141"/>
      <c r="E161" s="74"/>
      <c r="F161" s="198"/>
    </row>
    <row r="162" spans="3:6" ht="18.75">
      <c r="C162" s="75"/>
      <c r="D162" s="141"/>
      <c r="E162" s="74"/>
      <c r="F162" s="198"/>
    </row>
    <row r="163" spans="3:6" ht="18.75">
      <c r="C163" s="75"/>
      <c r="D163" s="141"/>
      <c r="E163" s="74"/>
      <c r="F163" s="198"/>
    </row>
    <row r="164" spans="3:6" ht="18.75">
      <c r="C164" s="75"/>
      <c r="D164" s="141"/>
      <c r="E164" s="74"/>
      <c r="F164" s="198"/>
    </row>
    <row r="165" spans="3:6" ht="18.75">
      <c r="C165" s="75"/>
      <c r="D165" s="141"/>
      <c r="E165" s="74"/>
      <c r="F165" s="198"/>
    </row>
    <row r="166" spans="3:6" ht="18.75">
      <c r="C166" s="75"/>
      <c r="D166" s="141"/>
      <c r="E166" s="74"/>
      <c r="F166" s="198"/>
    </row>
    <row r="167" spans="3:6" ht="18.75">
      <c r="C167" s="75"/>
      <c r="D167" s="141"/>
      <c r="E167" s="74"/>
      <c r="F167" s="198"/>
    </row>
    <row r="168" spans="3:6" ht="18.75">
      <c r="C168" s="75"/>
      <c r="D168" s="141"/>
      <c r="E168" s="74"/>
      <c r="F168" s="198"/>
    </row>
    <row r="169" spans="3:6" ht="18.75">
      <c r="C169" s="75"/>
      <c r="D169" s="141"/>
      <c r="E169" s="74"/>
      <c r="F169" s="198"/>
    </row>
    <row r="170" spans="3:6" ht="18.75">
      <c r="C170" s="75"/>
      <c r="D170" s="141"/>
      <c r="E170" s="74"/>
      <c r="F170" s="198"/>
    </row>
    <row r="171" spans="3:6" ht="18.75">
      <c r="C171" s="75"/>
      <c r="D171" s="141"/>
      <c r="E171" s="74"/>
      <c r="F171" s="198"/>
    </row>
    <row r="172" spans="3:6" ht="18.75">
      <c r="C172" s="75"/>
      <c r="D172" s="141"/>
      <c r="E172" s="74"/>
      <c r="F172" s="198"/>
    </row>
    <row r="173" spans="3:6" ht="18.75">
      <c r="C173" s="75"/>
      <c r="D173" s="141"/>
      <c r="E173" s="74"/>
      <c r="F173" s="198"/>
    </row>
    <row r="174" spans="3:6" ht="18.75">
      <c r="C174" s="75"/>
      <c r="D174" s="141"/>
      <c r="E174" s="74"/>
      <c r="F174" s="198"/>
    </row>
    <row r="175" spans="3:6" ht="18.75">
      <c r="C175" s="75"/>
      <c r="D175" s="141"/>
      <c r="E175" s="74"/>
      <c r="F175" s="198"/>
    </row>
    <row r="176" spans="3:6" ht="18.75">
      <c r="C176" s="75"/>
      <c r="D176" s="141"/>
      <c r="E176" s="74"/>
      <c r="F176" s="198"/>
    </row>
    <row r="177" spans="3:6" ht="18.75">
      <c r="C177" s="75"/>
      <c r="D177" s="141"/>
      <c r="E177" s="74"/>
      <c r="F177" s="198"/>
    </row>
    <row r="178" spans="3:6" ht="18.75">
      <c r="C178" s="75"/>
      <c r="D178" s="141"/>
      <c r="E178" s="74"/>
      <c r="F178" s="198"/>
    </row>
    <row r="179" spans="3:6" ht="18.75">
      <c r="C179" s="75"/>
      <c r="D179" s="141"/>
      <c r="E179" s="74"/>
      <c r="F179" s="198"/>
    </row>
    <row r="180" spans="3:6" ht="18.75">
      <c r="C180" s="75"/>
      <c r="D180" s="141"/>
      <c r="E180" s="74"/>
      <c r="F180" s="198"/>
    </row>
    <row r="181" spans="3:6" ht="18.75">
      <c r="C181" s="75"/>
      <c r="D181" s="141"/>
      <c r="E181" s="74"/>
      <c r="F181" s="198"/>
    </row>
    <row r="182" spans="3:6" ht="18.75">
      <c r="C182" s="75"/>
      <c r="D182" s="141"/>
      <c r="E182" s="74"/>
      <c r="F182" s="198"/>
    </row>
    <row r="183" spans="3:6" ht="18.75">
      <c r="C183" s="75"/>
      <c r="D183" s="141"/>
      <c r="E183" s="74"/>
      <c r="F183" s="198"/>
    </row>
    <row r="184" spans="3:6" ht="18.75">
      <c r="C184" s="75"/>
      <c r="D184" s="141"/>
      <c r="E184" s="74"/>
      <c r="F184" s="198"/>
    </row>
    <row r="185" spans="3:6" ht="18.75">
      <c r="C185" s="75"/>
      <c r="D185" s="141"/>
      <c r="E185" s="74"/>
      <c r="F185" s="198"/>
    </row>
    <row r="186" spans="3:6" ht="18.75">
      <c r="C186" s="75"/>
      <c r="D186" s="141"/>
      <c r="E186" s="74"/>
      <c r="F186" s="198"/>
    </row>
    <row r="187" spans="3:6" ht="18.75">
      <c r="C187" s="75"/>
      <c r="D187" s="141"/>
      <c r="E187" s="74"/>
      <c r="F187" s="198"/>
    </row>
    <row r="188" spans="3:6" ht="18.75">
      <c r="C188" s="75"/>
      <c r="D188" s="141"/>
      <c r="E188" s="74"/>
      <c r="F188" s="198"/>
    </row>
    <row r="189" spans="3:6" ht="18.75">
      <c r="C189" s="75"/>
      <c r="D189" s="141"/>
      <c r="E189" s="74"/>
      <c r="F189" s="198"/>
    </row>
    <row r="190" spans="3:6" ht="18.75">
      <c r="C190" s="75"/>
      <c r="D190" s="141"/>
      <c r="E190" s="74"/>
      <c r="F190" s="198"/>
    </row>
    <row r="191" spans="3:6" ht="18.75">
      <c r="C191" s="75"/>
      <c r="D191" s="141"/>
      <c r="E191" s="74"/>
      <c r="F191" s="198"/>
    </row>
    <row r="192" spans="3:6" ht="18.75">
      <c r="C192" s="75"/>
      <c r="D192" s="141"/>
      <c r="E192" s="74"/>
      <c r="F192" s="198"/>
    </row>
    <row r="193" spans="3:6" ht="18.75">
      <c r="C193" s="75"/>
      <c r="D193" s="141"/>
      <c r="E193" s="74"/>
      <c r="F193" s="198"/>
    </row>
    <row r="194" spans="3:6" ht="18.75">
      <c r="C194" s="75"/>
      <c r="D194" s="141"/>
      <c r="E194" s="74"/>
      <c r="F194" s="198"/>
    </row>
    <row r="195" spans="3:6" ht="18.75">
      <c r="C195" s="75"/>
      <c r="D195" s="141"/>
      <c r="E195" s="74"/>
      <c r="F195" s="198"/>
    </row>
    <row r="196" spans="3:6" ht="18.75">
      <c r="C196" s="75"/>
      <c r="D196" s="141"/>
      <c r="E196" s="74"/>
      <c r="F196" s="198"/>
    </row>
    <row r="197" spans="3:6" ht="18.75">
      <c r="C197" s="75"/>
      <c r="D197" s="141"/>
      <c r="E197" s="74"/>
      <c r="F197" s="198"/>
    </row>
    <row r="198" spans="3:6" ht="18.75">
      <c r="C198" s="75"/>
      <c r="D198" s="141"/>
      <c r="E198" s="74"/>
      <c r="F198" s="198"/>
    </row>
    <row r="199" spans="3:6" ht="18.75">
      <c r="C199" s="75"/>
      <c r="D199" s="141"/>
      <c r="E199" s="74"/>
      <c r="F199" s="198"/>
    </row>
    <row r="200" spans="3:6" ht="18.75">
      <c r="C200" s="75"/>
      <c r="D200" s="141"/>
      <c r="E200" s="74"/>
      <c r="F200" s="198"/>
    </row>
    <row r="201" spans="3:6" ht="18.75">
      <c r="C201" s="75"/>
      <c r="D201" s="141"/>
      <c r="E201" s="74"/>
      <c r="F201" s="198"/>
    </row>
    <row r="202" spans="3:6" ht="18.75">
      <c r="C202" s="75"/>
      <c r="D202" s="141"/>
      <c r="E202" s="74"/>
      <c r="F202" s="198"/>
    </row>
    <row r="203" spans="3:6" ht="18.75">
      <c r="C203" s="75"/>
      <c r="D203" s="141"/>
      <c r="E203" s="74"/>
      <c r="F203" s="198"/>
    </row>
    <row r="204" spans="3:6" ht="18.75">
      <c r="C204" s="75"/>
      <c r="D204" s="141"/>
      <c r="E204" s="74"/>
      <c r="F204" s="198"/>
    </row>
    <row r="205" spans="3:6" ht="18.75">
      <c r="C205" s="75"/>
      <c r="D205" s="141"/>
      <c r="E205" s="74"/>
      <c r="F205" s="198"/>
    </row>
    <row r="206" spans="3:6" ht="18.75">
      <c r="C206" s="75"/>
      <c r="D206" s="141"/>
      <c r="E206" s="74"/>
      <c r="F206" s="198"/>
    </row>
    <row r="207" spans="3:6" ht="18.75">
      <c r="C207" s="75"/>
      <c r="D207" s="141"/>
      <c r="E207" s="74"/>
      <c r="F207" s="198"/>
    </row>
    <row r="208" spans="3:6" ht="18.75">
      <c r="C208" s="75"/>
      <c r="D208" s="141"/>
      <c r="E208" s="74"/>
      <c r="F208" s="198"/>
    </row>
    <row r="209" spans="3:6" ht="18.75">
      <c r="C209" s="75"/>
      <c r="D209" s="141"/>
      <c r="E209" s="74"/>
      <c r="F209" s="198"/>
    </row>
    <row r="210" spans="3:6" ht="18.75">
      <c r="C210" s="75"/>
      <c r="D210" s="141"/>
      <c r="E210" s="74"/>
      <c r="F210" s="198"/>
    </row>
    <row r="211" spans="3:6" ht="18.75">
      <c r="C211" s="75"/>
      <c r="D211" s="141"/>
      <c r="E211" s="74"/>
      <c r="F211" s="198"/>
    </row>
    <row r="212" spans="3:6" ht="18.75">
      <c r="C212" s="75"/>
      <c r="D212" s="141"/>
      <c r="E212" s="74"/>
      <c r="F212" s="198"/>
    </row>
    <row r="213" spans="3:6" ht="18.75">
      <c r="C213" s="75"/>
      <c r="D213" s="141"/>
      <c r="E213" s="74"/>
      <c r="F213" s="198"/>
    </row>
    <row r="214" spans="3:6" ht="18.75">
      <c r="C214" s="75"/>
      <c r="D214" s="141"/>
      <c r="E214" s="74"/>
      <c r="F214" s="198"/>
    </row>
    <row r="215" spans="3:6" ht="18.75">
      <c r="C215" s="75"/>
      <c r="D215" s="141"/>
      <c r="E215" s="74"/>
      <c r="F215" s="198"/>
    </row>
    <row r="216" spans="3:6" ht="18.75">
      <c r="C216" s="75"/>
      <c r="D216" s="141"/>
      <c r="E216" s="74"/>
      <c r="F216" s="198"/>
    </row>
    <row r="217" spans="3:6" ht="18.75">
      <c r="C217" s="75"/>
      <c r="D217" s="141"/>
      <c r="E217" s="74"/>
      <c r="F217" s="198"/>
    </row>
    <row r="218" spans="3:6" ht="18.75">
      <c r="C218" s="75"/>
      <c r="D218" s="141"/>
      <c r="E218" s="74"/>
      <c r="F218" s="198"/>
    </row>
    <row r="219" spans="3:6" ht="18.75">
      <c r="C219" s="75"/>
      <c r="D219" s="141"/>
      <c r="E219" s="74"/>
      <c r="F219" s="198"/>
    </row>
    <row r="220" spans="3:6" ht="18.75">
      <c r="C220" s="75"/>
      <c r="D220" s="141"/>
      <c r="E220" s="74"/>
      <c r="F220" s="198"/>
    </row>
    <row r="221" spans="3:6" ht="18.75">
      <c r="C221" s="75"/>
      <c r="D221" s="141"/>
      <c r="E221" s="74"/>
      <c r="F221" s="198"/>
    </row>
    <row r="222" spans="3:6" ht="18.75">
      <c r="C222" s="75"/>
      <c r="D222" s="141"/>
      <c r="E222" s="74"/>
      <c r="F222" s="198"/>
    </row>
    <row r="223" spans="3:6" ht="18.75">
      <c r="C223" s="75"/>
      <c r="D223" s="141"/>
      <c r="E223" s="74"/>
      <c r="F223" s="198"/>
    </row>
    <row r="224" spans="3:6" ht="18.75">
      <c r="C224" s="75"/>
      <c r="D224" s="141"/>
      <c r="E224" s="74"/>
      <c r="F224" s="198"/>
    </row>
    <row r="225" spans="3:6" ht="18.75">
      <c r="C225" s="75"/>
      <c r="D225" s="141"/>
      <c r="E225" s="74"/>
      <c r="F225" s="198"/>
    </row>
    <row r="226" spans="3:6" ht="18.75">
      <c r="C226" s="75"/>
      <c r="D226" s="141"/>
      <c r="E226" s="74"/>
      <c r="F226" s="198"/>
    </row>
    <row r="227" spans="3:6" ht="18.75">
      <c r="C227" s="75"/>
      <c r="D227" s="141"/>
      <c r="E227" s="74"/>
      <c r="F227" s="198"/>
    </row>
    <row r="228" spans="3:6" ht="18.75">
      <c r="C228" s="75"/>
      <c r="D228" s="141"/>
      <c r="E228" s="74"/>
      <c r="F228" s="198"/>
    </row>
    <row r="229" spans="3:6" ht="18.75">
      <c r="C229" s="75"/>
      <c r="D229" s="141"/>
      <c r="E229" s="74"/>
      <c r="F229" s="198"/>
    </row>
    <row r="230" spans="3:6" ht="18.75">
      <c r="C230" s="75"/>
      <c r="D230" s="141"/>
      <c r="E230" s="74"/>
      <c r="F230" s="198"/>
    </row>
    <row r="231" spans="3:6" ht="18.75">
      <c r="C231" s="75"/>
      <c r="D231" s="141"/>
      <c r="E231" s="74"/>
      <c r="F231" s="198"/>
    </row>
    <row r="232" spans="3:6" ht="18.75">
      <c r="C232" s="75"/>
      <c r="D232" s="141"/>
      <c r="E232" s="74"/>
      <c r="F232" s="198"/>
    </row>
    <row r="233" spans="3:6" ht="18.75">
      <c r="C233" s="75"/>
      <c r="D233" s="141"/>
      <c r="E233" s="74"/>
      <c r="F233" s="198"/>
    </row>
    <row r="234" spans="3:6" ht="18.75">
      <c r="C234" s="75"/>
      <c r="D234" s="141"/>
      <c r="E234" s="74"/>
      <c r="F234" s="198"/>
    </row>
    <row r="235" spans="3:6" ht="18.75">
      <c r="C235" s="75"/>
      <c r="D235" s="141"/>
      <c r="E235" s="74"/>
      <c r="F235" s="198"/>
    </row>
    <row r="236" spans="3:6" ht="18.75">
      <c r="C236" s="75"/>
      <c r="D236" s="141"/>
      <c r="E236" s="74"/>
      <c r="F236" s="198"/>
    </row>
    <row r="237" spans="3:6" ht="18.75">
      <c r="C237" s="75"/>
      <c r="D237" s="141"/>
      <c r="E237" s="74"/>
      <c r="F237" s="198"/>
    </row>
    <row r="238" spans="3:6" ht="18.75">
      <c r="C238" s="75"/>
      <c r="D238" s="141"/>
      <c r="E238" s="74"/>
      <c r="F238" s="198"/>
    </row>
    <row r="239" spans="3:6" ht="18.75">
      <c r="C239" s="75"/>
      <c r="D239" s="141"/>
      <c r="E239" s="74"/>
      <c r="F239" s="198"/>
    </row>
    <row r="240" spans="3:6" ht="18.75">
      <c r="C240" s="75"/>
      <c r="D240" s="141"/>
      <c r="E240" s="74"/>
      <c r="F240" s="198"/>
    </row>
    <row r="241" spans="3:6" ht="18.75">
      <c r="C241" s="75"/>
      <c r="D241" s="141"/>
      <c r="E241" s="74"/>
      <c r="F241" s="198"/>
    </row>
    <row r="242" spans="3:6" ht="18.75">
      <c r="C242" s="75"/>
      <c r="D242" s="141"/>
      <c r="E242" s="74"/>
      <c r="F242" s="198"/>
    </row>
    <row r="243" spans="3:6" ht="18.75">
      <c r="C243" s="75"/>
      <c r="D243" s="141"/>
      <c r="E243" s="74"/>
      <c r="F243" s="198"/>
    </row>
    <row r="244" spans="3:6" ht="18.75">
      <c r="C244" s="75"/>
      <c r="D244" s="141"/>
      <c r="E244" s="74"/>
      <c r="F244" s="198"/>
    </row>
    <row r="245" spans="3:6" ht="18.75">
      <c r="C245" s="75"/>
      <c r="D245" s="141"/>
      <c r="E245" s="74"/>
      <c r="F245" s="198"/>
    </row>
    <row r="246" spans="3:6" ht="18.75">
      <c r="C246" s="75"/>
      <c r="D246" s="141"/>
      <c r="E246" s="74"/>
      <c r="F246" s="198"/>
    </row>
    <row r="247" spans="3:6" ht="18.75">
      <c r="C247" s="75"/>
      <c r="D247" s="141"/>
      <c r="E247" s="74"/>
      <c r="F247" s="198"/>
    </row>
    <row r="248" spans="3:6" ht="18.75">
      <c r="C248" s="75"/>
      <c r="D248" s="141"/>
      <c r="E248" s="74"/>
      <c r="F248" s="198"/>
    </row>
    <row r="249" spans="3:6" ht="18.75">
      <c r="C249" s="75"/>
      <c r="D249" s="141"/>
      <c r="E249" s="74"/>
      <c r="F249" s="198"/>
    </row>
    <row r="250" spans="3:6" ht="18.75">
      <c r="C250" s="75"/>
      <c r="D250" s="141"/>
      <c r="E250" s="74"/>
      <c r="F250" s="198"/>
    </row>
    <row r="251" spans="3:6" ht="18.75">
      <c r="C251" s="75"/>
      <c r="D251" s="141"/>
      <c r="E251" s="74"/>
      <c r="F251" s="198"/>
    </row>
    <row r="252" spans="3:6" ht="18.75">
      <c r="C252" s="75"/>
      <c r="D252" s="141"/>
      <c r="E252" s="74"/>
      <c r="F252" s="198"/>
    </row>
    <row r="253" spans="3:6" ht="18.75">
      <c r="C253" s="75"/>
      <c r="D253" s="141"/>
      <c r="E253" s="74"/>
      <c r="F253" s="198"/>
    </row>
    <row r="254" spans="3:6" ht="18.75">
      <c r="C254" s="75"/>
      <c r="D254" s="141"/>
      <c r="E254" s="74"/>
      <c r="F254" s="198"/>
    </row>
    <row r="255" spans="3:6" ht="18.75">
      <c r="C255" s="75"/>
      <c r="D255" s="141"/>
      <c r="E255" s="74"/>
      <c r="F255" s="198"/>
    </row>
    <row r="256" spans="3:6" ht="18.75">
      <c r="C256" s="75"/>
      <c r="D256" s="141"/>
      <c r="E256" s="74"/>
      <c r="F256" s="198"/>
    </row>
    <row r="257" spans="3:6" ht="18.75">
      <c r="C257" s="75"/>
      <c r="D257" s="141"/>
      <c r="E257" s="74"/>
      <c r="F257" s="198"/>
    </row>
    <row r="258" spans="3:6" ht="18.75">
      <c r="C258" s="75"/>
      <c r="D258" s="141"/>
      <c r="E258" s="74"/>
      <c r="F258" s="198"/>
    </row>
    <row r="259" spans="3:6" ht="18.75">
      <c r="C259" s="75"/>
      <c r="D259" s="141"/>
      <c r="E259" s="74"/>
      <c r="F259" s="198"/>
    </row>
    <row r="260" spans="3:6" ht="18.75">
      <c r="C260" s="75"/>
      <c r="D260" s="141"/>
      <c r="E260" s="74"/>
      <c r="F260" s="198"/>
    </row>
    <row r="261" spans="3:6" ht="18.75">
      <c r="C261" s="75"/>
      <c r="D261" s="141"/>
      <c r="E261" s="74"/>
      <c r="F261" s="198"/>
    </row>
    <row r="262" spans="3:6" ht="18.75">
      <c r="C262" s="75"/>
      <c r="D262" s="141"/>
      <c r="E262" s="74"/>
      <c r="F262" s="198"/>
    </row>
    <row r="263" spans="3:6" ht="18.75">
      <c r="C263" s="75"/>
      <c r="D263" s="141"/>
      <c r="E263" s="74"/>
      <c r="F263" s="198"/>
    </row>
    <row r="264" spans="3:6" ht="18.75">
      <c r="C264" s="75"/>
      <c r="D264" s="141"/>
      <c r="E264" s="74"/>
      <c r="F264" s="198"/>
    </row>
    <row r="265" spans="3:6" ht="18.75">
      <c r="C265" s="75"/>
      <c r="D265" s="141"/>
      <c r="E265" s="74"/>
      <c r="F265" s="198"/>
    </row>
    <row r="266" spans="3:6" ht="18.75">
      <c r="C266" s="75"/>
      <c r="D266" s="141"/>
      <c r="E266" s="74"/>
      <c r="F266" s="198"/>
    </row>
    <row r="267" spans="3:6" ht="18.75">
      <c r="C267" s="75"/>
      <c r="D267" s="141"/>
      <c r="E267" s="74"/>
      <c r="F267" s="198"/>
    </row>
    <row r="268" spans="3:6" ht="18.75">
      <c r="C268" s="75"/>
      <c r="D268" s="141"/>
      <c r="E268" s="74"/>
      <c r="F268" s="198"/>
    </row>
    <row r="269" spans="3:6" ht="18.75">
      <c r="C269" s="75"/>
      <c r="D269" s="141"/>
      <c r="E269" s="74"/>
      <c r="F269" s="198"/>
    </row>
    <row r="270" spans="3:6" ht="18.75">
      <c r="C270" s="75"/>
      <c r="D270" s="141"/>
      <c r="E270" s="74"/>
      <c r="F270" s="198"/>
    </row>
    <row r="271" spans="3:6" ht="18.75">
      <c r="C271" s="75"/>
      <c r="D271" s="141"/>
      <c r="E271" s="74"/>
      <c r="F271" s="198"/>
    </row>
    <row r="272" spans="3:6" ht="18.75">
      <c r="C272" s="75"/>
      <c r="D272" s="141"/>
      <c r="E272" s="74"/>
      <c r="F272" s="198"/>
    </row>
    <row r="273" spans="3:6" ht="18.75">
      <c r="C273" s="75"/>
      <c r="D273" s="141"/>
      <c r="E273" s="74"/>
      <c r="F273" s="198"/>
    </row>
    <row r="274" spans="3:6" ht="18.75">
      <c r="C274" s="75"/>
      <c r="D274" s="141"/>
      <c r="E274" s="74"/>
      <c r="F274" s="198"/>
    </row>
    <row r="275" spans="3:6" ht="18.75">
      <c r="C275" s="75"/>
      <c r="D275" s="141"/>
      <c r="E275" s="74"/>
      <c r="F275" s="198"/>
    </row>
    <row r="276" spans="3:6" ht="18.75">
      <c r="C276" s="75"/>
      <c r="D276" s="141"/>
      <c r="E276" s="74"/>
      <c r="F276" s="198"/>
    </row>
    <row r="277" spans="3:6" ht="18.75">
      <c r="C277" s="75"/>
      <c r="D277" s="141"/>
      <c r="E277" s="74"/>
      <c r="F277" s="198"/>
    </row>
    <row r="278" spans="3:6" ht="18.75">
      <c r="C278" s="75"/>
      <c r="D278" s="141"/>
      <c r="E278" s="74"/>
      <c r="F278" s="198"/>
    </row>
    <row r="279" spans="3:6" ht="18.75">
      <c r="C279" s="75"/>
      <c r="D279" s="141"/>
      <c r="E279" s="74"/>
      <c r="F279" s="198"/>
    </row>
    <row r="280" spans="3:6" ht="18.75">
      <c r="C280" s="75"/>
      <c r="D280" s="141"/>
      <c r="E280" s="74"/>
      <c r="F280" s="198"/>
    </row>
    <row r="281" spans="3:6" ht="18.75">
      <c r="C281" s="75"/>
      <c r="D281" s="141"/>
      <c r="E281" s="74"/>
      <c r="F281" s="198"/>
    </row>
    <row r="282" spans="3:6" ht="18.75">
      <c r="C282" s="75"/>
      <c r="D282" s="141"/>
      <c r="E282" s="74"/>
      <c r="F282" s="198"/>
    </row>
    <row r="283" spans="3:6" ht="18.75">
      <c r="C283" s="75"/>
      <c r="D283" s="141"/>
      <c r="E283" s="74"/>
      <c r="F283" s="198"/>
    </row>
    <row r="284" spans="3:6" ht="18.75">
      <c r="C284" s="75"/>
      <c r="D284" s="141"/>
      <c r="E284" s="74"/>
      <c r="F284" s="198"/>
    </row>
    <row r="285" spans="3:6" ht="18.75">
      <c r="C285" s="75"/>
      <c r="D285" s="141"/>
      <c r="E285" s="74"/>
      <c r="F285" s="198"/>
    </row>
    <row r="286" spans="3:6" ht="18.75">
      <c r="C286" s="75"/>
      <c r="D286" s="141"/>
      <c r="E286" s="74"/>
      <c r="F286" s="198"/>
    </row>
    <row r="287" spans="3:6" ht="18.75">
      <c r="C287" s="75"/>
      <c r="D287" s="141"/>
      <c r="E287" s="74"/>
      <c r="F287" s="198"/>
    </row>
    <row r="288" spans="3:6" ht="18.75">
      <c r="C288" s="75"/>
      <c r="D288" s="141"/>
      <c r="E288" s="74"/>
      <c r="F288" s="198"/>
    </row>
    <row r="289" spans="3:6" ht="18.75">
      <c r="C289" s="75"/>
      <c r="D289" s="141"/>
      <c r="E289" s="74"/>
      <c r="F289" s="198"/>
    </row>
    <row r="290" spans="3:6" ht="18.75">
      <c r="C290" s="75"/>
      <c r="D290" s="141"/>
      <c r="E290" s="74"/>
      <c r="F290" s="198"/>
    </row>
    <row r="291" spans="3:6" ht="18.75">
      <c r="C291" s="75"/>
      <c r="D291" s="141"/>
      <c r="E291" s="74"/>
      <c r="F291" s="198"/>
    </row>
    <row r="292" spans="3:6" ht="18.75">
      <c r="C292" s="75"/>
      <c r="D292" s="141"/>
      <c r="E292" s="74"/>
      <c r="F292" s="198"/>
    </row>
    <row r="293" spans="3:6" ht="18.75">
      <c r="C293" s="75"/>
      <c r="D293" s="141"/>
      <c r="E293" s="74"/>
      <c r="F293" s="198"/>
    </row>
    <row r="294" spans="3:6" ht="18.75">
      <c r="C294" s="75"/>
      <c r="D294" s="141"/>
      <c r="E294" s="74"/>
      <c r="F294" s="198"/>
    </row>
    <row r="295" spans="3:6" ht="18.75">
      <c r="C295" s="75"/>
      <c r="D295" s="141"/>
      <c r="E295" s="74"/>
      <c r="F295" s="198"/>
    </row>
    <row r="296" spans="3:6" ht="18.75">
      <c r="C296" s="75"/>
      <c r="D296" s="141"/>
      <c r="E296" s="74"/>
      <c r="F296" s="198"/>
    </row>
    <row r="297" spans="3:6" ht="18.75">
      <c r="C297" s="75"/>
      <c r="D297" s="141"/>
      <c r="E297" s="74"/>
      <c r="F297" s="198"/>
    </row>
    <row r="298" spans="3:6" ht="18.75">
      <c r="C298" s="75"/>
      <c r="D298" s="141"/>
      <c r="E298" s="74"/>
      <c r="F298" s="198"/>
    </row>
    <row r="299" spans="3:6" ht="18.75">
      <c r="C299" s="75"/>
      <c r="D299" s="141"/>
      <c r="E299" s="74"/>
      <c r="F299" s="198"/>
    </row>
    <row r="300" spans="3:6" ht="18.75">
      <c r="C300" s="75"/>
      <c r="D300" s="141"/>
      <c r="E300" s="74"/>
      <c r="F300" s="198"/>
    </row>
    <row r="301" spans="3:6" ht="18.75">
      <c r="C301" s="75"/>
      <c r="D301" s="141"/>
      <c r="E301" s="74"/>
      <c r="F301" s="198"/>
    </row>
    <row r="302" spans="3:6" ht="18.75">
      <c r="C302" s="75"/>
      <c r="D302" s="141"/>
      <c r="E302" s="74"/>
      <c r="F302" s="198"/>
    </row>
    <row r="303" spans="3:6" ht="18.75">
      <c r="C303" s="75"/>
      <c r="D303" s="141"/>
      <c r="E303" s="74"/>
      <c r="F303" s="198"/>
    </row>
    <row r="304" spans="3:6" ht="18.75">
      <c r="C304" s="75"/>
      <c r="D304" s="141"/>
      <c r="E304" s="74"/>
      <c r="F304" s="198"/>
    </row>
    <row r="305" spans="3:6" ht="18.75">
      <c r="C305" s="75"/>
      <c r="D305" s="141"/>
      <c r="E305" s="74"/>
      <c r="F305" s="198"/>
    </row>
    <row r="306" spans="3:6" ht="18.75">
      <c r="C306" s="75"/>
      <c r="D306" s="141"/>
      <c r="E306" s="74"/>
      <c r="F306" s="198"/>
    </row>
    <row r="307" spans="3:6" ht="18.75">
      <c r="C307" s="75"/>
      <c r="D307" s="141"/>
      <c r="E307" s="74"/>
      <c r="F307" s="198"/>
    </row>
    <row r="308" spans="3:6" ht="18.75">
      <c r="C308" s="75"/>
      <c r="D308" s="141"/>
      <c r="E308" s="74"/>
      <c r="F308" s="198"/>
    </row>
    <row r="309" spans="3:6" ht="18.75">
      <c r="C309" s="75"/>
      <c r="D309" s="141"/>
      <c r="E309" s="74"/>
      <c r="F309" s="198"/>
    </row>
    <row r="310" spans="3:6" ht="18.75">
      <c r="C310" s="75"/>
      <c r="D310" s="141"/>
      <c r="E310" s="74"/>
      <c r="F310" s="198"/>
    </row>
    <row r="311" spans="3:6" ht="18.75">
      <c r="C311" s="75"/>
      <c r="D311" s="141"/>
      <c r="E311" s="74"/>
      <c r="F311" s="198"/>
    </row>
    <row r="312" spans="3:6" ht="18.75">
      <c r="C312" s="75"/>
      <c r="D312" s="141"/>
      <c r="E312" s="74"/>
      <c r="F312" s="198"/>
    </row>
    <row r="313" spans="3:6" ht="18.75">
      <c r="C313" s="75"/>
      <c r="D313" s="141"/>
      <c r="E313" s="74"/>
      <c r="F313" s="198"/>
    </row>
    <row r="314" spans="3:6" ht="18.75">
      <c r="C314" s="75"/>
      <c r="D314" s="141"/>
      <c r="E314" s="74"/>
      <c r="F314" s="198"/>
    </row>
    <row r="315" spans="3:6" ht="18.75">
      <c r="C315" s="75"/>
      <c r="D315" s="141"/>
      <c r="E315" s="74"/>
      <c r="F315" s="198"/>
    </row>
    <row r="316" spans="3:6" ht="18.75">
      <c r="C316" s="75"/>
      <c r="D316" s="141"/>
      <c r="E316" s="74"/>
      <c r="F316" s="198"/>
    </row>
    <row r="317" spans="3:6" ht="18.75">
      <c r="C317" s="75"/>
      <c r="D317" s="141"/>
      <c r="E317" s="74"/>
      <c r="F317" s="198"/>
    </row>
    <row r="318" spans="3:6" ht="18.75">
      <c r="C318" s="75"/>
      <c r="D318" s="141"/>
      <c r="E318" s="74"/>
      <c r="F318" s="198"/>
    </row>
    <row r="319" spans="3:6" ht="18.75">
      <c r="C319" s="75"/>
      <c r="D319" s="141"/>
      <c r="E319" s="74"/>
      <c r="F319" s="198"/>
    </row>
    <row r="320" spans="3:6" ht="18.75">
      <c r="C320" s="75"/>
      <c r="D320" s="141"/>
      <c r="E320" s="74"/>
      <c r="F320" s="198"/>
    </row>
    <row r="321" spans="3:6" ht="18.75">
      <c r="C321" s="75"/>
      <c r="D321" s="141"/>
      <c r="E321" s="74"/>
      <c r="F321" s="198"/>
    </row>
    <row r="322" spans="3:6" ht="18.75">
      <c r="C322" s="75"/>
      <c r="D322" s="141"/>
      <c r="E322" s="74"/>
      <c r="F322" s="198"/>
    </row>
    <row r="323" spans="3:6" ht="18.75">
      <c r="C323" s="75"/>
      <c r="D323" s="141"/>
      <c r="E323" s="74"/>
      <c r="F323" s="198"/>
    </row>
    <row r="324" spans="3:6" ht="18.75">
      <c r="C324" s="75"/>
      <c r="D324" s="141"/>
      <c r="E324" s="74"/>
      <c r="F324" s="198"/>
    </row>
    <row r="325" spans="3:6" ht="18.75">
      <c r="C325" s="75"/>
      <c r="D325" s="141"/>
      <c r="E325" s="74"/>
      <c r="F325" s="198"/>
    </row>
    <row r="326" spans="3:6" ht="18.75">
      <c r="C326" s="75"/>
      <c r="D326" s="141"/>
      <c r="E326" s="74"/>
      <c r="F326" s="198"/>
    </row>
    <row r="327" spans="3:6" ht="18.75">
      <c r="C327" s="75"/>
      <c r="D327" s="141"/>
      <c r="E327" s="74"/>
      <c r="F327" s="198"/>
    </row>
    <row r="328" spans="3:6" ht="18.75">
      <c r="C328" s="75"/>
      <c r="D328" s="141"/>
      <c r="E328" s="74"/>
      <c r="F328" s="198"/>
    </row>
    <row r="329" spans="3:6" ht="18.75">
      <c r="C329" s="75"/>
      <c r="D329" s="141"/>
      <c r="E329" s="74"/>
      <c r="F329" s="198"/>
    </row>
    <row r="330" spans="3:6" ht="18.75">
      <c r="C330" s="75"/>
      <c r="D330" s="141"/>
      <c r="E330" s="74"/>
      <c r="F330" s="198"/>
    </row>
    <row r="331" spans="3:6" ht="18.75">
      <c r="C331" s="75"/>
      <c r="D331" s="141"/>
      <c r="E331" s="74"/>
      <c r="F331" s="198"/>
    </row>
    <row r="332" spans="3:6" ht="18.75">
      <c r="C332" s="75"/>
      <c r="D332" s="141"/>
      <c r="E332" s="74"/>
      <c r="F332" s="198"/>
    </row>
    <row r="333" spans="3:6" ht="18.75">
      <c r="C333" s="75"/>
      <c r="D333" s="141"/>
      <c r="E333" s="74"/>
      <c r="F333" s="198"/>
    </row>
    <row r="334" spans="3:6" ht="18.75">
      <c r="C334" s="75"/>
      <c r="D334" s="141"/>
      <c r="E334" s="74"/>
      <c r="F334" s="198"/>
    </row>
    <row r="335" spans="3:6" ht="18.75">
      <c r="C335" s="75"/>
      <c r="D335" s="141"/>
      <c r="E335" s="74"/>
      <c r="F335" s="198"/>
    </row>
    <row r="336" spans="3:6" ht="18.75">
      <c r="C336" s="75"/>
      <c r="D336" s="141"/>
      <c r="E336" s="74"/>
      <c r="F336" s="198"/>
    </row>
    <row r="337" spans="3:6" ht="18.75">
      <c r="C337" s="75"/>
      <c r="D337" s="141"/>
      <c r="E337" s="74"/>
      <c r="F337" s="198"/>
    </row>
    <row r="338" spans="3:6" ht="18.75">
      <c r="C338" s="75"/>
      <c r="D338" s="141"/>
      <c r="E338" s="74"/>
      <c r="F338" s="198"/>
    </row>
    <row r="339" spans="3:6" ht="18.75">
      <c r="C339" s="75"/>
      <c r="D339" s="141"/>
      <c r="E339" s="74"/>
      <c r="F339" s="198"/>
    </row>
    <row r="340" spans="3:6" ht="18.75">
      <c r="C340" s="75"/>
      <c r="D340" s="141"/>
      <c r="E340" s="74"/>
      <c r="F340" s="198"/>
    </row>
    <row r="341" spans="3:6" ht="18.75">
      <c r="C341" s="75"/>
      <c r="D341" s="141"/>
      <c r="E341" s="74"/>
      <c r="F341" s="198"/>
    </row>
    <row r="342" spans="3:6" ht="18.75">
      <c r="C342" s="75"/>
      <c r="D342" s="141"/>
      <c r="E342" s="74"/>
      <c r="F342" s="198"/>
    </row>
    <row r="343" spans="3:6" ht="18.75">
      <c r="C343" s="75"/>
      <c r="D343" s="141"/>
      <c r="E343" s="74"/>
      <c r="F343" s="198"/>
    </row>
    <row r="344" spans="3:6" ht="18.75">
      <c r="C344" s="75"/>
      <c r="D344" s="141"/>
      <c r="E344" s="74"/>
      <c r="F344" s="198"/>
    </row>
    <row r="345" spans="3:6" ht="18.75">
      <c r="C345" s="75"/>
      <c r="D345" s="141"/>
      <c r="E345" s="74"/>
      <c r="F345" s="198"/>
    </row>
    <row r="346" spans="3:6" ht="18.75">
      <c r="C346" s="75"/>
      <c r="D346" s="141"/>
      <c r="E346" s="74"/>
      <c r="F346" s="198"/>
    </row>
    <row r="347" spans="3:6" ht="18.75">
      <c r="C347" s="75"/>
      <c r="D347" s="141"/>
      <c r="E347" s="74"/>
      <c r="F347" s="198"/>
    </row>
    <row r="348" spans="3:6" ht="18.75">
      <c r="C348" s="75"/>
      <c r="D348" s="141"/>
      <c r="E348" s="74"/>
      <c r="F348" s="198"/>
    </row>
    <row r="349" spans="3:6" ht="18.75">
      <c r="C349" s="75"/>
      <c r="D349" s="141"/>
      <c r="E349" s="74"/>
      <c r="F349" s="198"/>
    </row>
    <row r="350" spans="3:6" ht="18.75">
      <c r="C350" s="75"/>
      <c r="D350" s="141"/>
      <c r="E350" s="74"/>
      <c r="F350" s="198"/>
    </row>
    <row r="351" spans="3:6" ht="18.75">
      <c r="C351" s="75"/>
      <c r="D351" s="141"/>
      <c r="E351" s="74"/>
      <c r="F351" s="198"/>
    </row>
    <row r="352" spans="3:6" ht="18.75">
      <c r="C352" s="75"/>
      <c r="D352" s="141"/>
      <c r="E352" s="74"/>
      <c r="F352" s="198"/>
    </row>
    <row r="353" spans="3:6" ht="18.75">
      <c r="C353" s="75"/>
      <c r="D353" s="141"/>
      <c r="E353" s="74"/>
      <c r="F353" s="198"/>
    </row>
    <row r="354" spans="3:6" ht="18.75">
      <c r="C354" s="75"/>
      <c r="D354" s="141"/>
      <c r="E354" s="74"/>
      <c r="F354" s="198"/>
    </row>
    <row r="355" spans="3:6" ht="18.75">
      <c r="C355" s="75"/>
      <c r="D355" s="141"/>
      <c r="E355" s="74"/>
      <c r="F355" s="198"/>
    </row>
    <row r="356" spans="3:6" ht="18.75">
      <c r="C356" s="75"/>
      <c r="D356" s="141"/>
      <c r="E356" s="74"/>
      <c r="F356" s="198"/>
    </row>
    <row r="357" spans="3:6" ht="18.75">
      <c r="C357" s="75"/>
      <c r="D357" s="141"/>
      <c r="E357" s="74"/>
      <c r="F357" s="198"/>
    </row>
    <row r="358" spans="3:6" ht="18.75">
      <c r="C358" s="75"/>
      <c r="D358" s="141"/>
      <c r="E358" s="74"/>
      <c r="F358" s="198"/>
    </row>
    <row r="359" spans="3:6" ht="18.75">
      <c r="C359" s="75"/>
      <c r="D359" s="141"/>
      <c r="E359" s="74"/>
      <c r="F359" s="198"/>
    </row>
    <row r="360" spans="3:6" ht="18.75">
      <c r="C360" s="75"/>
      <c r="D360" s="141"/>
      <c r="E360" s="74"/>
      <c r="F360" s="198"/>
    </row>
    <row r="361" spans="3:6" ht="18.75">
      <c r="C361" s="75"/>
      <c r="D361" s="141"/>
      <c r="E361" s="74"/>
      <c r="F361" s="198"/>
    </row>
    <row r="362" spans="3:6" ht="18.75">
      <c r="C362" s="75"/>
      <c r="D362" s="141"/>
      <c r="E362" s="74"/>
      <c r="F362" s="198"/>
    </row>
    <row r="363" spans="3:6" ht="18.75">
      <c r="C363" s="75"/>
      <c r="D363" s="141"/>
      <c r="E363" s="74"/>
      <c r="F363" s="198"/>
    </row>
    <row r="364" spans="3:6" ht="18.75">
      <c r="C364" s="75"/>
      <c r="D364" s="141"/>
      <c r="E364" s="74"/>
      <c r="F364" s="198"/>
    </row>
    <row r="365" spans="3:6" ht="18.75">
      <c r="C365" s="75"/>
      <c r="D365" s="141"/>
      <c r="E365" s="74"/>
      <c r="F365" s="198"/>
    </row>
    <row r="366" spans="3:6" ht="18.75">
      <c r="C366" s="75"/>
      <c r="D366" s="141"/>
      <c r="E366" s="74"/>
      <c r="F366" s="198"/>
    </row>
    <row r="367" spans="3:6" ht="18.75">
      <c r="C367" s="75"/>
      <c r="D367" s="141"/>
      <c r="E367" s="74"/>
      <c r="F367" s="198"/>
    </row>
    <row r="368" spans="3:6" ht="18.75">
      <c r="C368" s="75"/>
      <c r="D368" s="141"/>
      <c r="E368" s="74"/>
      <c r="F368" s="198"/>
    </row>
    <row r="369" spans="3:6" ht="18.75">
      <c r="C369" s="75"/>
      <c r="D369" s="141"/>
      <c r="E369" s="74"/>
      <c r="F369" s="198"/>
    </row>
    <row r="370" spans="3:6" ht="18.75">
      <c r="C370" s="75"/>
      <c r="D370" s="141"/>
      <c r="E370" s="74"/>
      <c r="F370" s="198"/>
    </row>
    <row r="371" spans="3:6" ht="18.75">
      <c r="C371" s="75"/>
      <c r="D371" s="141"/>
      <c r="E371" s="74"/>
      <c r="F371" s="198"/>
    </row>
    <row r="372" spans="3:6" ht="18.75">
      <c r="C372" s="75"/>
      <c r="D372" s="141"/>
      <c r="E372" s="74"/>
      <c r="F372" s="198"/>
    </row>
    <row r="373" spans="3:6" ht="18.75">
      <c r="C373" s="75"/>
      <c r="D373" s="141"/>
      <c r="E373" s="74"/>
      <c r="F373" s="198"/>
    </row>
    <row r="374" spans="3:6" ht="18.75">
      <c r="C374" s="75"/>
      <c r="D374" s="141"/>
      <c r="E374" s="74"/>
      <c r="F374" s="198"/>
    </row>
    <row r="375" spans="3:6" ht="18.75">
      <c r="C375" s="75"/>
      <c r="D375" s="141"/>
      <c r="E375" s="74"/>
      <c r="F375" s="198"/>
    </row>
    <row r="376" spans="3:6" ht="18.75">
      <c r="C376" s="75"/>
      <c r="D376" s="141"/>
      <c r="E376" s="74"/>
      <c r="F376" s="198"/>
    </row>
    <row r="377" spans="3:6" ht="18.75">
      <c r="C377" s="75"/>
      <c r="D377" s="141"/>
      <c r="E377" s="74"/>
      <c r="F377" s="198"/>
    </row>
    <row r="378" spans="3:6" ht="18.75">
      <c r="C378" s="75"/>
      <c r="D378" s="141"/>
      <c r="E378" s="74"/>
      <c r="F378" s="198"/>
    </row>
    <row r="379" spans="3:6" ht="18.75">
      <c r="C379" s="75"/>
      <c r="D379" s="141"/>
      <c r="E379" s="74"/>
      <c r="F379" s="198"/>
    </row>
    <row r="380" spans="3:6" ht="18.75">
      <c r="C380" s="75"/>
      <c r="D380" s="141"/>
      <c r="E380" s="74"/>
      <c r="F380" s="198"/>
    </row>
    <row r="381" spans="3:6" ht="18.75">
      <c r="C381" s="75"/>
      <c r="D381" s="141"/>
      <c r="E381" s="74"/>
      <c r="F381" s="198"/>
    </row>
    <row r="382" spans="3:6" ht="18.75">
      <c r="C382" s="75"/>
      <c r="D382" s="141"/>
      <c r="E382" s="74"/>
      <c r="F382" s="198"/>
    </row>
    <row r="383" spans="3:6" ht="18.75">
      <c r="C383" s="75"/>
      <c r="D383" s="141"/>
      <c r="E383" s="74"/>
      <c r="F383" s="198"/>
    </row>
    <row r="384" spans="3:6" ht="18.75">
      <c r="C384" s="75"/>
      <c r="D384" s="141"/>
      <c r="E384" s="74"/>
      <c r="F384" s="198"/>
    </row>
    <row r="385" spans="3:6" ht="18.75">
      <c r="C385" s="75"/>
      <c r="D385" s="141"/>
      <c r="E385" s="74"/>
      <c r="F385" s="198"/>
    </row>
    <row r="386" spans="3:6" ht="18.75">
      <c r="C386" s="75"/>
      <c r="D386" s="141"/>
      <c r="E386" s="74"/>
      <c r="F386" s="198"/>
    </row>
    <row r="387" spans="3:6" ht="18.75">
      <c r="C387" s="75"/>
      <c r="D387" s="141"/>
      <c r="E387" s="74"/>
      <c r="F387" s="198"/>
    </row>
    <row r="388" spans="3:6" ht="18.75">
      <c r="C388" s="75"/>
      <c r="D388" s="141"/>
      <c r="E388" s="74"/>
      <c r="F388" s="198"/>
    </row>
    <row r="389" spans="3:6" ht="18.75">
      <c r="C389" s="75"/>
      <c r="D389" s="141"/>
      <c r="E389" s="74"/>
      <c r="F389" s="198"/>
    </row>
    <row r="390" spans="3:6" ht="18.75">
      <c r="C390" s="75"/>
      <c r="D390" s="141"/>
      <c r="E390" s="74"/>
      <c r="F390" s="198"/>
    </row>
    <row r="391" spans="3:6" ht="18.75">
      <c r="C391" s="75"/>
      <c r="D391" s="141"/>
      <c r="E391" s="74"/>
      <c r="F391" s="198"/>
    </row>
    <row r="392" spans="3:6" ht="18.75">
      <c r="C392" s="75"/>
      <c r="D392" s="141"/>
      <c r="E392" s="74"/>
      <c r="F392" s="198"/>
    </row>
    <row r="393" spans="3:6" ht="18.75">
      <c r="C393" s="75"/>
      <c r="D393" s="141"/>
      <c r="E393" s="74"/>
      <c r="F393" s="198"/>
    </row>
    <row r="394" spans="3:6" ht="18.75">
      <c r="C394" s="75"/>
      <c r="D394" s="141"/>
      <c r="E394" s="74"/>
      <c r="F394" s="198"/>
    </row>
    <row r="395" spans="3:6" ht="18.75">
      <c r="C395" s="75"/>
      <c r="D395" s="141"/>
      <c r="E395" s="74"/>
      <c r="F395" s="198"/>
    </row>
    <row r="396" spans="3:6" ht="18.75">
      <c r="C396" s="75"/>
      <c r="D396" s="141"/>
      <c r="E396" s="74"/>
      <c r="F396" s="198"/>
    </row>
    <row r="397" spans="3:6" ht="18.75">
      <c r="C397" s="75"/>
      <c r="D397" s="141"/>
      <c r="E397" s="74"/>
      <c r="F397" s="198"/>
    </row>
    <row r="398" spans="3:6" ht="18.75">
      <c r="C398" s="75"/>
      <c r="D398" s="141"/>
      <c r="E398" s="74"/>
      <c r="F398" s="198"/>
    </row>
    <row r="399" spans="3:6" ht="18.75">
      <c r="C399" s="75"/>
      <c r="D399" s="141"/>
      <c r="E399" s="74"/>
      <c r="F399" s="198"/>
    </row>
    <row r="400" spans="3:6" ht="18.75">
      <c r="C400" s="75"/>
      <c r="D400" s="141"/>
      <c r="E400" s="74"/>
      <c r="F400" s="198"/>
    </row>
    <row r="401" spans="3:6" ht="18.75">
      <c r="C401" s="75"/>
      <c r="D401" s="141"/>
      <c r="E401" s="74"/>
      <c r="F401" s="198"/>
    </row>
    <row r="402" spans="3:6" ht="18.75">
      <c r="C402" s="75"/>
      <c r="D402" s="141"/>
      <c r="E402" s="74"/>
      <c r="F402" s="198"/>
    </row>
    <row r="403" spans="3:6" ht="18.75">
      <c r="C403" s="75"/>
      <c r="D403" s="141"/>
      <c r="E403" s="74"/>
      <c r="F403" s="198"/>
    </row>
    <row r="404" spans="3:6" ht="18.75">
      <c r="C404" s="75"/>
      <c r="D404" s="141"/>
      <c r="E404" s="74"/>
      <c r="F404" s="198"/>
    </row>
    <row r="405" spans="3:6" ht="18.75">
      <c r="C405" s="75"/>
      <c r="D405" s="141"/>
      <c r="E405" s="74"/>
      <c r="F405" s="198"/>
    </row>
    <row r="406" spans="3:6" ht="18.75">
      <c r="C406" s="75"/>
      <c r="D406" s="141"/>
      <c r="E406" s="74"/>
      <c r="F406" s="198"/>
    </row>
    <row r="407" spans="3:6" ht="18.75">
      <c r="C407" s="75"/>
      <c r="D407" s="141"/>
      <c r="E407" s="74"/>
      <c r="F407" s="198"/>
    </row>
    <row r="408" spans="3:6" ht="18.75">
      <c r="C408" s="75"/>
      <c r="D408" s="141"/>
      <c r="E408" s="74"/>
      <c r="F408" s="198"/>
    </row>
    <row r="409" spans="3:6" ht="18.75">
      <c r="C409" s="75"/>
      <c r="D409" s="141"/>
      <c r="E409" s="74"/>
      <c r="F409" s="198"/>
    </row>
    <row r="410" spans="3:6" ht="18.75">
      <c r="C410" s="75"/>
      <c r="D410" s="141"/>
      <c r="E410" s="74"/>
      <c r="F410" s="198"/>
    </row>
    <row r="411" spans="3:6" ht="18.75">
      <c r="C411" s="75"/>
      <c r="D411" s="141"/>
      <c r="E411" s="74"/>
      <c r="F411" s="198"/>
    </row>
    <row r="412" spans="3:6" ht="18.75">
      <c r="C412" s="75"/>
      <c r="D412" s="141"/>
      <c r="E412" s="74"/>
      <c r="F412" s="198"/>
    </row>
    <row r="413" spans="3:6" ht="18.75">
      <c r="C413" s="75"/>
      <c r="D413" s="141"/>
      <c r="E413" s="74"/>
      <c r="F413" s="198"/>
    </row>
    <row r="414" spans="3:6" ht="18.75">
      <c r="C414" s="75"/>
      <c r="D414" s="141"/>
      <c r="E414" s="74"/>
      <c r="F414" s="198"/>
    </row>
    <row r="415" spans="3:6" ht="18.75">
      <c r="C415" s="75"/>
      <c r="D415" s="141"/>
      <c r="E415" s="74"/>
      <c r="F415" s="198"/>
    </row>
    <row r="416" spans="3:6" ht="18.75">
      <c r="C416" s="75"/>
      <c r="D416" s="141"/>
      <c r="E416" s="74"/>
      <c r="F416" s="198"/>
    </row>
    <row r="417" spans="3:6" ht="18.75">
      <c r="C417" s="75"/>
      <c r="D417" s="141"/>
      <c r="E417" s="74"/>
      <c r="F417" s="198"/>
    </row>
    <row r="418" spans="3:6" ht="18.75">
      <c r="C418" s="75"/>
      <c r="D418" s="141"/>
      <c r="E418" s="74"/>
      <c r="F418" s="198"/>
    </row>
    <row r="419" spans="3:6" ht="18.75">
      <c r="C419" s="75"/>
      <c r="D419" s="141"/>
      <c r="E419" s="74"/>
      <c r="F419" s="198"/>
    </row>
    <row r="420" spans="3:6" ht="18.75">
      <c r="C420" s="75"/>
      <c r="D420" s="141"/>
      <c r="E420" s="74"/>
      <c r="F420" s="198"/>
    </row>
    <row r="421" spans="3:6" ht="18.75">
      <c r="C421" s="75"/>
      <c r="D421" s="141"/>
      <c r="E421" s="74"/>
      <c r="F421" s="198"/>
    </row>
    <row r="422" spans="3:6" ht="18.75">
      <c r="C422" s="75"/>
      <c r="D422" s="141"/>
      <c r="E422" s="74"/>
      <c r="F422" s="198"/>
    </row>
    <row r="423" spans="3:6" ht="18.75">
      <c r="C423" s="75"/>
      <c r="D423" s="141"/>
      <c r="E423" s="74"/>
      <c r="F423" s="198"/>
    </row>
    <row r="424" spans="3:6" ht="18.75">
      <c r="C424" s="75"/>
      <c r="D424" s="141"/>
      <c r="E424" s="74"/>
      <c r="F424" s="198"/>
    </row>
    <row r="425" spans="3:6" ht="18.75">
      <c r="C425" s="75"/>
      <c r="D425" s="141"/>
      <c r="E425" s="74"/>
      <c r="F425" s="198"/>
    </row>
    <row r="426" spans="3:6" ht="18.75">
      <c r="C426" s="75"/>
      <c r="D426" s="141"/>
      <c r="E426" s="74"/>
      <c r="F426" s="198"/>
    </row>
    <row r="427" spans="3:6" ht="18.75">
      <c r="C427" s="75"/>
      <c r="D427" s="141"/>
      <c r="E427" s="74"/>
      <c r="F427" s="198"/>
    </row>
    <row r="428" spans="3:6" ht="18.75">
      <c r="C428" s="75"/>
      <c r="D428" s="141"/>
      <c r="E428" s="74"/>
      <c r="F428" s="198"/>
    </row>
    <row r="429" spans="3:6" ht="18.75">
      <c r="C429" s="75"/>
      <c r="D429" s="141"/>
      <c r="E429" s="74"/>
      <c r="F429" s="198"/>
    </row>
    <row r="430" spans="3:6" ht="18.75">
      <c r="C430" s="75"/>
      <c r="D430" s="141"/>
      <c r="E430" s="74"/>
      <c r="F430" s="198"/>
    </row>
  </sheetData>
  <mergeCells count="6">
    <mergeCell ref="B45:G45"/>
    <mergeCell ref="D4:F4"/>
    <mergeCell ref="D5:F5"/>
    <mergeCell ref="B1:F1"/>
    <mergeCell ref="B2:F2"/>
    <mergeCell ref="A3:G3"/>
  </mergeCells>
  <printOptions horizontalCentered="1"/>
  <pageMargins left="0.31496062992125984" right="0.31496062992125984" top="0.5905511811023623" bottom="0.3937007874015748" header="0.5118110236220472" footer="0.5118110236220472"/>
  <pageSetup fitToHeight="1" fitToWidth="1" horizontalDpi="600" verticalDpi="600" orientation="portrait" paperSize="9" scale="58"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IM321"/>
  <sheetViews>
    <sheetView showZeros="0" zoomScale="75" zoomScaleNormal="75" zoomScaleSheetLayoutView="75" workbookViewId="0" topLeftCell="A1">
      <selection activeCell="B314" sqref="B314"/>
    </sheetView>
  </sheetViews>
  <sheetFormatPr defaultColWidth="8.88671875" defaultRowHeight="15"/>
  <cols>
    <col min="1" max="1" width="7.6640625" style="239" customWidth="1"/>
    <col min="2" max="2" width="5.77734375" style="230" customWidth="1"/>
    <col min="3" max="3" width="15.10546875" style="230" customWidth="1"/>
    <col min="4" max="4" width="12.10546875" style="230" customWidth="1"/>
    <col min="5" max="5" width="11.5546875" style="230" customWidth="1"/>
    <col min="6" max="6" width="14.99609375" style="230" customWidth="1"/>
    <col min="7" max="7" width="12.21484375" style="230" customWidth="1"/>
    <col min="8" max="8" width="13.88671875" style="245" customWidth="1"/>
    <col min="9" max="9" width="13.99609375" style="245" customWidth="1"/>
    <col min="10" max="10" width="13.77734375" style="254" customWidth="1"/>
    <col min="11" max="11" width="13.4453125" style="230" customWidth="1"/>
    <col min="12" max="12" width="14.21484375" style="245" customWidth="1"/>
    <col min="13" max="13" width="8.4453125" style="230" customWidth="1"/>
    <col min="14" max="15" width="7.3359375" style="231" customWidth="1"/>
    <col min="16" max="16" width="8.88671875" style="231" customWidth="1"/>
    <col min="17" max="16384" width="7.3359375" style="230" customWidth="1"/>
  </cols>
  <sheetData>
    <row r="1" spans="1:12" ht="57" customHeight="1">
      <c r="A1" s="48" t="s">
        <v>53</v>
      </c>
      <c r="B1" s="5"/>
      <c r="C1" s="5"/>
      <c r="D1" s="5"/>
      <c r="E1" s="5"/>
      <c r="F1" s="5"/>
      <c r="G1" s="5"/>
      <c r="H1" s="5"/>
      <c r="I1" s="5"/>
      <c r="J1" s="5"/>
      <c r="K1" s="5"/>
      <c r="L1" s="5"/>
    </row>
    <row r="2" spans="1:12" ht="6" customHeight="1">
      <c r="A2" s="232"/>
      <c r="B2" s="233"/>
      <c r="C2" s="233"/>
      <c r="D2" s="233"/>
      <c r="E2" s="233"/>
      <c r="F2" s="233"/>
      <c r="G2" s="233"/>
      <c r="H2" s="234"/>
      <c r="I2" s="234"/>
      <c r="J2" s="235"/>
      <c r="K2" s="236"/>
      <c r="L2" s="237"/>
    </row>
    <row r="3" spans="1:12" ht="33" customHeight="1">
      <c r="A3" s="238" t="s">
        <v>335</v>
      </c>
      <c r="B3" s="238"/>
      <c r="C3" s="238"/>
      <c r="D3" s="238"/>
      <c r="E3" s="238"/>
      <c r="F3" s="238"/>
      <c r="G3" s="238"/>
      <c r="H3" s="238"/>
      <c r="I3" s="238"/>
      <c r="J3" s="238"/>
      <c r="K3" s="239"/>
      <c r="L3" s="237"/>
    </row>
    <row r="4" spans="2:12" ht="6.75" customHeight="1">
      <c r="B4" s="233"/>
      <c r="C4" s="233"/>
      <c r="D4" s="233"/>
      <c r="E4" s="233"/>
      <c r="F4" s="233"/>
      <c r="G4" s="233"/>
      <c r="H4" s="234"/>
      <c r="I4" s="234"/>
      <c r="J4" s="240"/>
      <c r="K4" s="241"/>
      <c r="L4" s="242"/>
    </row>
    <row r="5" spans="1:16" s="245" customFormat="1" ht="8.25" customHeight="1" hidden="1">
      <c r="A5" s="243"/>
      <c r="B5" s="244"/>
      <c r="C5" s="244"/>
      <c r="D5" s="244"/>
      <c r="E5" s="244"/>
      <c r="F5" s="244"/>
      <c r="G5" s="244"/>
      <c r="H5" s="33"/>
      <c r="I5" s="33"/>
      <c r="J5" s="33"/>
      <c r="K5" s="238"/>
      <c r="N5" s="246"/>
      <c r="O5" s="246"/>
      <c r="P5" s="246"/>
    </row>
    <row r="6" spans="1:16" s="245" customFormat="1" ht="1.5" customHeight="1">
      <c r="A6" s="243"/>
      <c r="B6" s="234"/>
      <c r="C6" s="234"/>
      <c r="D6" s="234"/>
      <c r="E6" s="234"/>
      <c r="F6" s="234"/>
      <c r="G6" s="234"/>
      <c r="H6" s="242"/>
      <c r="I6" s="242"/>
      <c r="J6" s="247"/>
      <c r="K6" s="248"/>
      <c r="L6" s="242"/>
      <c r="N6" s="246"/>
      <c r="O6" s="246"/>
      <c r="P6" s="246"/>
    </row>
    <row r="7" spans="1:16" s="245" customFormat="1" ht="23.25" hidden="1">
      <c r="A7" s="243"/>
      <c r="B7" s="234"/>
      <c r="C7" s="234"/>
      <c r="D7" s="234"/>
      <c r="E7" s="234"/>
      <c r="F7" s="234"/>
      <c r="G7" s="234"/>
      <c r="H7" s="242"/>
      <c r="I7" s="242"/>
      <c r="J7" s="247"/>
      <c r="K7" s="248"/>
      <c r="L7" s="242"/>
      <c r="N7" s="246"/>
      <c r="O7" s="246"/>
      <c r="P7" s="246"/>
    </row>
    <row r="8" spans="1:16" s="245" customFormat="1" ht="36" customHeight="1">
      <c r="A8" s="249" t="s">
        <v>263</v>
      </c>
      <c r="B8" s="234"/>
      <c r="C8" s="234"/>
      <c r="D8" s="234"/>
      <c r="E8" s="234"/>
      <c r="F8" s="234"/>
      <c r="G8" s="234"/>
      <c r="H8" s="242"/>
      <c r="I8" s="242"/>
      <c r="J8" s="247"/>
      <c r="K8" s="248"/>
      <c r="L8" s="242"/>
      <c r="N8" s="246"/>
      <c r="O8" s="246"/>
      <c r="P8" s="246"/>
    </row>
    <row r="9" spans="1:16" s="407" customFormat="1" ht="45" customHeight="1">
      <c r="A9" s="402" t="s">
        <v>172</v>
      </c>
      <c r="B9" s="403" t="s">
        <v>126</v>
      </c>
      <c r="C9" s="403"/>
      <c r="D9" s="403"/>
      <c r="E9" s="403"/>
      <c r="F9" s="403"/>
      <c r="G9" s="403"/>
      <c r="H9" s="404"/>
      <c r="I9" s="404"/>
      <c r="J9" s="405"/>
      <c r="K9" s="406"/>
      <c r="L9" s="404"/>
      <c r="N9" s="408"/>
      <c r="O9" s="408"/>
      <c r="P9" s="408"/>
    </row>
    <row r="10" spans="1:16" s="245" customFormat="1" ht="115.5" customHeight="1">
      <c r="A10" s="251"/>
      <c r="B10" s="662" t="s">
        <v>137</v>
      </c>
      <c r="C10" s="673"/>
      <c r="D10" s="673"/>
      <c r="E10" s="673"/>
      <c r="F10" s="673"/>
      <c r="G10" s="673"/>
      <c r="H10" s="673"/>
      <c r="I10" s="673"/>
      <c r="J10" s="673"/>
      <c r="K10" s="673"/>
      <c r="L10" s="673"/>
      <c r="N10" s="246"/>
      <c r="O10" s="246"/>
      <c r="P10" s="246"/>
    </row>
    <row r="11" spans="1:16" s="414" customFormat="1" ht="39" customHeight="1">
      <c r="A11" s="398" t="s">
        <v>173</v>
      </c>
      <c r="B11" s="399" t="s">
        <v>250</v>
      </c>
      <c r="C11" s="290"/>
      <c r="D11" s="290"/>
      <c r="E11" s="290"/>
      <c r="F11" s="290"/>
      <c r="G11" s="290"/>
      <c r="H11" s="290"/>
      <c r="I11" s="290"/>
      <c r="J11" s="290"/>
      <c r="K11" s="290"/>
      <c r="L11" s="290"/>
      <c r="N11" s="415"/>
      <c r="O11" s="415"/>
      <c r="P11" s="415"/>
    </row>
    <row r="12" spans="1:16" s="254" customFormat="1" ht="92.25" customHeight="1">
      <c r="A12" s="253"/>
      <c r="B12" s="688" t="s">
        <v>294</v>
      </c>
      <c r="C12" s="688"/>
      <c r="D12" s="688"/>
      <c r="E12" s="688"/>
      <c r="F12" s="688"/>
      <c r="G12" s="688"/>
      <c r="H12" s="688"/>
      <c r="I12" s="688"/>
      <c r="J12" s="688"/>
      <c r="K12" s="688"/>
      <c r="L12" s="688"/>
      <c r="N12" s="255"/>
      <c r="O12" s="255"/>
      <c r="P12" s="255"/>
    </row>
    <row r="13" spans="1:16" s="412" customFormat="1" ht="45" customHeight="1">
      <c r="A13" s="409"/>
      <c r="B13" s="410" t="s">
        <v>303</v>
      </c>
      <c r="C13" s="410"/>
      <c r="D13" s="410"/>
      <c r="E13" s="410"/>
      <c r="F13" s="410"/>
      <c r="G13" s="410"/>
      <c r="H13" s="405"/>
      <c r="I13" s="405"/>
      <c r="J13" s="405"/>
      <c r="K13" s="411"/>
      <c r="L13" s="405"/>
      <c r="N13" s="413"/>
      <c r="O13" s="413"/>
      <c r="P13" s="413"/>
    </row>
    <row r="14" spans="1:16" s="254" customFormat="1" ht="29.25" customHeight="1">
      <c r="A14" s="253"/>
      <c r="B14" s="662" t="s">
        <v>304</v>
      </c>
      <c r="C14" s="662"/>
      <c r="D14" s="662"/>
      <c r="E14" s="662"/>
      <c r="F14" s="662"/>
      <c r="G14" s="662"/>
      <c r="H14" s="662"/>
      <c r="I14" s="662"/>
      <c r="J14" s="662"/>
      <c r="K14" s="662"/>
      <c r="L14" s="662"/>
      <c r="N14" s="255"/>
      <c r="O14" s="255"/>
      <c r="P14" s="255"/>
    </row>
    <row r="15" spans="1:16" s="254" customFormat="1" ht="27.75" customHeight="1">
      <c r="A15" s="253"/>
      <c r="B15" s="688" t="s">
        <v>138</v>
      </c>
      <c r="C15" s="688"/>
      <c r="D15" s="688"/>
      <c r="E15" s="688"/>
      <c r="F15" s="688"/>
      <c r="G15" s="688"/>
      <c r="H15" s="688"/>
      <c r="I15" s="688"/>
      <c r="J15" s="688"/>
      <c r="K15" s="688"/>
      <c r="L15" s="688"/>
      <c r="N15" s="255"/>
      <c r="O15" s="255"/>
      <c r="P15" s="255"/>
    </row>
    <row r="16" spans="1:16" s="254" customFormat="1" ht="200.25" customHeight="1">
      <c r="A16" s="253"/>
      <c r="B16" s="688" t="s">
        <v>383</v>
      </c>
      <c r="C16" s="688"/>
      <c r="D16" s="688"/>
      <c r="E16" s="688"/>
      <c r="F16" s="688"/>
      <c r="G16" s="688"/>
      <c r="H16" s="688"/>
      <c r="I16" s="688"/>
      <c r="J16" s="688"/>
      <c r="K16" s="688"/>
      <c r="L16" s="688"/>
      <c r="N16" s="255"/>
      <c r="O16" s="255"/>
      <c r="P16" s="255"/>
    </row>
    <row r="17" spans="1:16" s="254" customFormat="1" ht="148.5" customHeight="1">
      <c r="A17" s="253"/>
      <c r="B17" s="688" t="s">
        <v>387</v>
      </c>
      <c r="C17" s="688"/>
      <c r="D17" s="688"/>
      <c r="E17" s="688"/>
      <c r="F17" s="688"/>
      <c r="G17" s="688"/>
      <c r="H17" s="688"/>
      <c r="I17" s="688"/>
      <c r="J17" s="688"/>
      <c r="K17" s="688"/>
      <c r="L17" s="688"/>
      <c r="N17" s="255"/>
      <c r="O17" s="255"/>
      <c r="P17" s="255"/>
    </row>
    <row r="18" spans="1:16" s="254" customFormat="1" ht="11.25" customHeight="1">
      <c r="A18" s="253"/>
      <c r="B18" s="256"/>
      <c r="C18" s="256"/>
      <c r="D18" s="256"/>
      <c r="E18" s="256"/>
      <c r="F18" s="256"/>
      <c r="G18" s="256"/>
      <c r="H18" s="256"/>
      <c r="I18" s="256"/>
      <c r="J18" s="256"/>
      <c r="K18" s="256"/>
      <c r="L18" s="257"/>
      <c r="N18" s="255"/>
      <c r="O18" s="255"/>
      <c r="P18" s="255"/>
    </row>
    <row r="19" spans="1:16" s="254" customFormat="1" ht="50.25" customHeight="1">
      <c r="A19" s="253"/>
      <c r="B19" s="692" t="s">
        <v>24</v>
      </c>
      <c r="C19" s="692"/>
      <c r="D19" s="396"/>
      <c r="E19" s="256"/>
      <c r="F19" s="256"/>
      <c r="G19" s="256"/>
      <c r="H19" s="256"/>
      <c r="I19" s="256"/>
      <c r="J19" s="258" t="s">
        <v>139</v>
      </c>
      <c r="K19" s="258" t="s">
        <v>140</v>
      </c>
      <c r="L19" s="626" t="s">
        <v>141</v>
      </c>
      <c r="N19" s="255"/>
      <c r="O19" s="255"/>
      <c r="P19" s="255"/>
    </row>
    <row r="20" spans="1:16" s="254" customFormat="1" ht="46.5" customHeight="1">
      <c r="A20" s="253"/>
      <c r="B20" s="416" t="s">
        <v>142</v>
      </c>
      <c r="C20" s="396"/>
      <c r="D20" s="396"/>
      <c r="E20" s="256"/>
      <c r="F20" s="256"/>
      <c r="G20" s="256"/>
      <c r="H20" s="256"/>
      <c r="I20" s="256"/>
      <c r="J20" s="622">
        <v>1513599</v>
      </c>
      <c r="K20" s="622">
        <v>-150963</v>
      </c>
      <c r="L20" s="622">
        <f>SUM(J20:K20)</f>
        <v>1362636</v>
      </c>
      <c r="N20" s="255"/>
      <c r="O20" s="255"/>
      <c r="P20" s="255"/>
    </row>
    <row r="21" spans="1:16" s="254" customFormat="1" ht="27" customHeight="1" thickBot="1">
      <c r="A21" s="253"/>
      <c r="B21" s="416" t="s">
        <v>143</v>
      </c>
      <c r="C21" s="396"/>
      <c r="D21" s="396"/>
      <c r="E21" s="256"/>
      <c r="F21" s="256"/>
      <c r="G21" s="256"/>
      <c r="H21" s="256"/>
      <c r="I21" s="256"/>
      <c r="J21" s="261">
        <v>0</v>
      </c>
      <c r="K21" s="261">
        <v>150963</v>
      </c>
      <c r="L21" s="261">
        <v>150963</v>
      </c>
      <c r="N21" s="255"/>
      <c r="O21" s="255"/>
      <c r="P21" s="255"/>
    </row>
    <row r="22" spans="1:16" s="254" customFormat="1" ht="3" customHeight="1">
      <c r="A22" s="253"/>
      <c r="B22" s="256"/>
      <c r="C22" s="252"/>
      <c r="D22" s="252"/>
      <c r="E22" s="252"/>
      <c r="F22" s="252"/>
      <c r="G22" s="252"/>
      <c r="H22" s="252"/>
      <c r="I22" s="252"/>
      <c r="J22" s="260"/>
      <c r="K22" s="260"/>
      <c r="L22" s="260"/>
      <c r="N22" s="255"/>
      <c r="O22" s="255"/>
      <c r="P22" s="255"/>
    </row>
    <row r="23" spans="1:16" s="420" customFormat="1" ht="44.25" customHeight="1">
      <c r="A23" s="398" t="s">
        <v>174</v>
      </c>
      <c r="B23" s="399" t="s">
        <v>170</v>
      </c>
      <c r="C23" s="417"/>
      <c r="D23" s="417"/>
      <c r="E23" s="417"/>
      <c r="F23" s="417"/>
      <c r="G23" s="417"/>
      <c r="H23" s="418"/>
      <c r="I23" s="418"/>
      <c r="J23" s="419"/>
      <c r="K23" s="419"/>
      <c r="L23" s="419"/>
      <c r="N23" s="421"/>
      <c r="O23" s="421"/>
      <c r="P23" s="421"/>
    </row>
    <row r="24" spans="1:16" s="420" customFormat="1" ht="44.25" customHeight="1">
      <c r="A24" s="422"/>
      <c r="B24" s="696" t="s">
        <v>107</v>
      </c>
      <c r="C24" s="685"/>
      <c r="D24" s="685"/>
      <c r="E24" s="685"/>
      <c r="F24" s="685"/>
      <c r="G24" s="685"/>
      <c r="H24" s="685"/>
      <c r="I24" s="685"/>
      <c r="J24" s="685"/>
      <c r="K24" s="685"/>
      <c r="L24" s="685"/>
      <c r="N24" s="421"/>
      <c r="O24" s="421"/>
      <c r="P24" s="421"/>
    </row>
    <row r="25" spans="1:16" s="416" customFormat="1" ht="39" customHeight="1">
      <c r="A25" s="398" t="s">
        <v>175</v>
      </c>
      <c r="B25" s="401" t="s">
        <v>171</v>
      </c>
      <c r="C25" s="400"/>
      <c r="D25" s="400"/>
      <c r="E25" s="400"/>
      <c r="F25" s="400"/>
      <c r="G25" s="400"/>
      <c r="H25" s="423"/>
      <c r="I25" s="423"/>
      <c r="J25" s="424"/>
      <c r="K25" s="424"/>
      <c r="L25" s="423"/>
      <c r="N25" s="425"/>
      <c r="O25" s="425"/>
      <c r="P25" s="425"/>
    </row>
    <row r="26" spans="1:16" s="416" customFormat="1" ht="105.75" customHeight="1">
      <c r="A26" s="398"/>
      <c r="B26" s="674" t="s">
        <v>49</v>
      </c>
      <c r="C26" s="674"/>
      <c r="D26" s="674"/>
      <c r="E26" s="674"/>
      <c r="F26" s="674"/>
      <c r="G26" s="674"/>
      <c r="H26" s="674"/>
      <c r="I26" s="674"/>
      <c r="J26" s="674"/>
      <c r="K26" s="674"/>
      <c r="L26" s="674"/>
      <c r="N26" s="425"/>
      <c r="O26" s="425"/>
      <c r="P26" s="425"/>
    </row>
    <row r="27" spans="1:16" s="426" customFormat="1" ht="52.5" customHeight="1">
      <c r="A27" s="402" t="s">
        <v>393</v>
      </c>
      <c r="B27" s="407" t="s">
        <v>176</v>
      </c>
      <c r="C27" s="407"/>
      <c r="D27" s="401"/>
      <c r="E27" s="401"/>
      <c r="F27" s="401"/>
      <c r="G27" s="401"/>
      <c r="H27" s="401"/>
      <c r="I27" s="401"/>
      <c r="J27" s="401"/>
      <c r="K27" s="401"/>
      <c r="L27" s="401"/>
      <c r="N27" s="427"/>
      <c r="O27" s="427"/>
      <c r="P27" s="427"/>
    </row>
    <row r="28" spans="1:12" s="429" customFormat="1" ht="30" customHeight="1">
      <c r="A28" s="428" t="s">
        <v>67</v>
      </c>
      <c r="B28" s="662" t="s">
        <v>248</v>
      </c>
      <c r="C28" s="673"/>
      <c r="D28" s="673"/>
      <c r="E28" s="673"/>
      <c r="F28" s="673"/>
      <c r="G28" s="673"/>
      <c r="H28" s="673"/>
      <c r="I28" s="673"/>
      <c r="J28" s="673"/>
      <c r="K28" s="673"/>
      <c r="L28" s="673"/>
    </row>
    <row r="29" spans="1:12" s="429" customFormat="1" ht="69" customHeight="1">
      <c r="A29" s="428" t="s">
        <v>68</v>
      </c>
      <c r="B29" s="662" t="s">
        <v>298</v>
      </c>
      <c r="C29" s="673"/>
      <c r="D29" s="673"/>
      <c r="E29" s="673"/>
      <c r="F29" s="673"/>
      <c r="G29" s="673"/>
      <c r="H29" s="673"/>
      <c r="I29" s="673"/>
      <c r="J29" s="673"/>
      <c r="K29" s="673"/>
      <c r="L29" s="673"/>
    </row>
    <row r="30" spans="1:16" s="412" customFormat="1" ht="57.75" customHeight="1">
      <c r="A30" s="402" t="s">
        <v>393</v>
      </c>
      <c r="B30" s="407" t="s">
        <v>273</v>
      </c>
      <c r="C30" s="407"/>
      <c r="D30" s="407"/>
      <c r="E30" s="407"/>
      <c r="F30" s="407"/>
      <c r="G30" s="407"/>
      <c r="H30" s="407"/>
      <c r="I30" s="407"/>
      <c r="J30" s="407"/>
      <c r="K30" s="407"/>
      <c r="L30" s="407"/>
      <c r="N30" s="413"/>
      <c r="O30" s="413"/>
      <c r="P30" s="413"/>
    </row>
    <row r="31" spans="1:12" s="429" customFormat="1" ht="87" customHeight="1">
      <c r="A31" s="428" t="s">
        <v>389</v>
      </c>
      <c r="B31" s="662" t="s">
        <v>391</v>
      </c>
      <c r="C31" s="673"/>
      <c r="D31" s="673"/>
      <c r="E31" s="673"/>
      <c r="F31" s="673"/>
      <c r="G31" s="673"/>
      <c r="H31" s="673"/>
      <c r="I31" s="673"/>
      <c r="J31" s="673"/>
      <c r="K31" s="673"/>
      <c r="L31" s="673"/>
    </row>
    <row r="32" spans="1:12" s="267" customFormat="1" ht="142.5" customHeight="1">
      <c r="A32" s="268" t="s">
        <v>164</v>
      </c>
      <c r="B32" s="662" t="s">
        <v>372</v>
      </c>
      <c r="C32" s="673"/>
      <c r="D32" s="673"/>
      <c r="E32" s="673"/>
      <c r="F32" s="673"/>
      <c r="G32" s="673"/>
      <c r="H32" s="673"/>
      <c r="I32" s="673"/>
      <c r="J32" s="673"/>
      <c r="K32" s="673"/>
      <c r="L32" s="673"/>
    </row>
    <row r="33" spans="1:12" s="267" customFormat="1" ht="60.75" customHeight="1">
      <c r="A33" s="268" t="s">
        <v>297</v>
      </c>
      <c r="B33" s="662" t="s">
        <v>364</v>
      </c>
      <c r="C33" s="673"/>
      <c r="D33" s="673"/>
      <c r="E33" s="673"/>
      <c r="F33" s="673"/>
      <c r="G33" s="673"/>
      <c r="H33" s="673"/>
      <c r="I33" s="673"/>
      <c r="J33" s="673"/>
      <c r="K33" s="673"/>
      <c r="L33" s="673"/>
    </row>
    <row r="34" spans="1:12" s="267" customFormat="1" ht="39" customHeight="1">
      <c r="A34" s="268"/>
      <c r="B34" s="256"/>
      <c r="C34" s="252"/>
      <c r="D34" s="252"/>
      <c r="E34" s="252"/>
      <c r="F34" s="338" t="s">
        <v>24</v>
      </c>
      <c r="G34" s="252"/>
      <c r="H34" s="252"/>
      <c r="I34" s="252"/>
      <c r="J34" s="252"/>
      <c r="K34" s="252"/>
      <c r="L34" s="252"/>
    </row>
    <row r="35" spans="1:12" s="267" customFormat="1" ht="31.5" customHeight="1">
      <c r="A35" s="268"/>
      <c r="B35" s="430" t="s">
        <v>44</v>
      </c>
      <c r="C35" s="270"/>
      <c r="D35" s="270"/>
      <c r="E35" s="183"/>
      <c r="F35" s="183">
        <v>379409</v>
      </c>
      <c r="G35" s="183"/>
      <c r="H35" s="183"/>
      <c r="I35" s="183"/>
      <c r="J35" s="183"/>
      <c r="K35" s="252"/>
      <c r="L35" s="252"/>
    </row>
    <row r="36" spans="1:12" s="267" customFormat="1" ht="31.5" customHeight="1">
      <c r="A36" s="268"/>
      <c r="B36" s="430" t="s">
        <v>365</v>
      </c>
      <c r="C36" s="270"/>
      <c r="D36" s="270"/>
      <c r="E36" s="183"/>
      <c r="F36" s="183">
        <v>103367</v>
      </c>
      <c r="G36" s="183"/>
      <c r="H36" s="183"/>
      <c r="I36" s="183"/>
      <c r="J36" s="183"/>
      <c r="K36" s="252"/>
      <c r="L36" s="252"/>
    </row>
    <row r="37" spans="1:12" s="267" customFormat="1" ht="31.5" customHeight="1">
      <c r="A37" s="268"/>
      <c r="B37" s="430" t="s">
        <v>353</v>
      </c>
      <c r="C37" s="270"/>
      <c r="D37" s="270"/>
      <c r="E37" s="183"/>
      <c r="F37" s="183">
        <v>455341</v>
      </c>
      <c r="G37" s="183"/>
      <c r="H37" s="183"/>
      <c r="I37" s="183"/>
      <c r="J37" s="183"/>
      <c r="K37" s="252"/>
      <c r="L37" s="252"/>
    </row>
    <row r="38" spans="1:12" s="267" customFormat="1" ht="31.5" customHeight="1">
      <c r="A38" s="268"/>
      <c r="B38" s="430" t="s">
        <v>368</v>
      </c>
      <c r="C38" s="270"/>
      <c r="D38" s="270"/>
      <c r="E38" s="183"/>
      <c r="F38" s="183">
        <v>880816</v>
      </c>
      <c r="G38" s="183"/>
      <c r="H38" s="183"/>
      <c r="I38" s="183"/>
      <c r="J38" s="183"/>
      <c r="K38" s="252"/>
      <c r="L38" s="252"/>
    </row>
    <row r="39" spans="1:12" s="267" customFormat="1" ht="31.5" customHeight="1">
      <c r="A39" s="268"/>
      <c r="B39" s="430" t="s">
        <v>366</v>
      </c>
      <c r="C39" s="270"/>
      <c r="D39" s="270"/>
      <c r="E39" s="183"/>
      <c r="F39" s="183">
        <v>366692</v>
      </c>
      <c r="G39" s="183"/>
      <c r="H39" s="183"/>
      <c r="I39" s="183"/>
      <c r="J39" s="183"/>
      <c r="K39" s="252"/>
      <c r="L39" s="252"/>
    </row>
    <row r="40" spans="1:12" s="267" customFormat="1" ht="31.5" customHeight="1">
      <c r="A40" s="268"/>
      <c r="B40" s="430" t="s">
        <v>32</v>
      </c>
      <c r="C40" s="270"/>
      <c r="D40" s="270"/>
      <c r="E40" s="183"/>
      <c r="F40" s="183">
        <v>972296</v>
      </c>
      <c r="G40" s="183"/>
      <c r="H40" s="183"/>
      <c r="I40" s="183"/>
      <c r="J40" s="183"/>
      <c r="K40" s="252"/>
      <c r="L40" s="252"/>
    </row>
    <row r="41" spans="1:12" s="267" customFormat="1" ht="31.5" customHeight="1">
      <c r="A41" s="268"/>
      <c r="B41" s="430" t="s">
        <v>33</v>
      </c>
      <c r="C41" s="270"/>
      <c r="D41" s="270"/>
      <c r="E41" s="183"/>
      <c r="F41" s="183">
        <v>-1669132</v>
      </c>
      <c r="G41" s="183"/>
      <c r="H41" s="183"/>
      <c r="I41" s="183"/>
      <c r="J41" s="183"/>
      <c r="K41" s="252"/>
      <c r="L41" s="252"/>
    </row>
    <row r="42" spans="1:12" s="267" customFormat="1" ht="31.5" customHeight="1">
      <c r="A42" s="268"/>
      <c r="B42" s="430" t="s">
        <v>277</v>
      </c>
      <c r="C42" s="270"/>
      <c r="D42" s="270"/>
      <c r="E42" s="183"/>
      <c r="F42" s="183">
        <v>-414454</v>
      </c>
      <c r="G42" s="183"/>
      <c r="H42" s="183"/>
      <c r="I42" s="183"/>
      <c r="J42" s="183"/>
      <c r="K42" s="252"/>
      <c r="L42" s="252"/>
    </row>
    <row r="43" spans="1:12" s="267" customFormat="1" ht="31.5" customHeight="1">
      <c r="A43" s="268"/>
      <c r="B43" s="430" t="s">
        <v>26</v>
      </c>
      <c r="C43" s="270"/>
      <c r="D43" s="270"/>
      <c r="E43" s="183"/>
      <c r="F43" s="166">
        <v>-156886</v>
      </c>
      <c r="G43" s="183"/>
      <c r="H43" s="183"/>
      <c r="I43" s="183"/>
      <c r="J43" s="183"/>
      <c r="K43" s="252"/>
      <c r="L43" s="252"/>
    </row>
    <row r="44" spans="1:12" s="267" customFormat="1" ht="26.25" customHeight="1">
      <c r="A44" s="268"/>
      <c r="B44" s="269"/>
      <c r="C44" s="270"/>
      <c r="D44" s="270"/>
      <c r="E44" s="183"/>
      <c r="F44" s="183">
        <v>917449</v>
      </c>
      <c r="G44" s="183"/>
      <c r="H44" s="183"/>
      <c r="I44" s="183"/>
      <c r="J44" s="183"/>
      <c r="K44" s="252"/>
      <c r="L44" s="252"/>
    </row>
    <row r="45" spans="1:12" s="267" customFormat="1" ht="26.25" customHeight="1">
      <c r="A45" s="268"/>
      <c r="B45" s="269" t="s">
        <v>367</v>
      </c>
      <c r="C45" s="270"/>
      <c r="D45" s="270"/>
      <c r="E45" s="183"/>
      <c r="F45" s="166">
        <v>-448620</v>
      </c>
      <c r="G45" s="183"/>
      <c r="H45" s="183"/>
      <c r="I45" s="183"/>
      <c r="J45" s="183"/>
      <c r="K45" s="252"/>
      <c r="L45" s="252"/>
    </row>
    <row r="46" spans="1:12" s="267" customFormat="1" ht="31.5" customHeight="1">
      <c r="A46" s="268"/>
      <c r="B46" s="269" t="s">
        <v>369</v>
      </c>
      <c r="C46" s="270"/>
      <c r="D46" s="270"/>
      <c r="E46" s="183"/>
      <c r="F46" s="183">
        <v>468829</v>
      </c>
      <c r="G46" s="183"/>
      <c r="H46" s="183"/>
      <c r="I46" s="183"/>
      <c r="J46" s="183"/>
      <c r="K46" s="252"/>
      <c r="L46" s="252"/>
    </row>
    <row r="47" spans="1:12" s="267" customFormat="1" ht="31.5" customHeight="1">
      <c r="A47" s="268"/>
      <c r="B47" s="269" t="s">
        <v>370</v>
      </c>
      <c r="C47" s="270"/>
      <c r="D47" s="270"/>
      <c r="E47" s="183"/>
      <c r="F47" s="183">
        <v>-592430</v>
      </c>
      <c r="G47" s="183"/>
      <c r="H47" s="183"/>
      <c r="I47" s="183"/>
      <c r="J47" s="183"/>
      <c r="K47" s="252"/>
      <c r="L47" s="252"/>
    </row>
    <row r="48" spans="1:12" s="267" customFormat="1" ht="31.5" customHeight="1" thickBot="1">
      <c r="A48" s="268"/>
      <c r="B48" s="269" t="s">
        <v>70</v>
      </c>
      <c r="C48" s="270"/>
      <c r="D48" s="270"/>
      <c r="E48" s="183"/>
      <c r="F48" s="175">
        <v>-123601</v>
      </c>
      <c r="G48" s="183"/>
      <c r="H48" s="183"/>
      <c r="I48" s="183"/>
      <c r="J48" s="183"/>
      <c r="K48" s="252"/>
      <c r="L48" s="252"/>
    </row>
    <row r="49" spans="1:12" s="267" customFormat="1" ht="15" customHeight="1">
      <c r="A49" s="268"/>
      <c r="B49" s="269"/>
      <c r="C49" s="270"/>
      <c r="D49" s="270"/>
      <c r="E49" s="183"/>
      <c r="F49" s="136"/>
      <c r="G49" s="183"/>
      <c r="H49" s="183"/>
      <c r="I49" s="183"/>
      <c r="J49" s="183"/>
      <c r="K49" s="252"/>
      <c r="L49" s="252"/>
    </row>
    <row r="50" spans="1:12" s="508" customFormat="1" ht="47.25" customHeight="1">
      <c r="A50" s="409" t="s">
        <v>164</v>
      </c>
      <c r="B50" s="670" t="s">
        <v>357</v>
      </c>
      <c r="C50" s="671"/>
      <c r="D50" s="671"/>
      <c r="E50" s="671"/>
      <c r="F50" s="671"/>
      <c r="G50" s="671"/>
      <c r="H50" s="671"/>
      <c r="I50" s="671"/>
      <c r="J50" s="671"/>
      <c r="K50" s="671"/>
      <c r="L50" s="671"/>
    </row>
    <row r="51" spans="1:12" s="267" customFormat="1" ht="83.25" customHeight="1">
      <c r="A51" s="268"/>
      <c r="B51" s="430" t="s">
        <v>270</v>
      </c>
      <c r="C51" s="290"/>
      <c r="D51" s="252"/>
      <c r="E51" s="223"/>
      <c r="F51" s="225" t="s">
        <v>267</v>
      </c>
      <c r="G51" s="224"/>
      <c r="H51" s="225" t="s">
        <v>268</v>
      </c>
      <c r="I51" s="223"/>
      <c r="J51" s="225" t="s">
        <v>269</v>
      </c>
      <c r="K51" s="252"/>
      <c r="L51" s="252"/>
    </row>
    <row r="52" spans="1:12" s="267" customFormat="1" ht="30.75" customHeight="1">
      <c r="A52" s="268"/>
      <c r="B52" s="430" t="s">
        <v>41</v>
      </c>
      <c r="C52" s="290"/>
      <c r="D52" s="252"/>
      <c r="E52" s="183"/>
      <c r="F52" s="183">
        <v>1317414</v>
      </c>
      <c r="H52" s="271" t="s">
        <v>66</v>
      </c>
      <c r="I52" s="252"/>
      <c r="J52" s="183">
        <v>1317414</v>
      </c>
      <c r="K52" s="252"/>
      <c r="L52" s="252"/>
    </row>
    <row r="53" spans="1:12" s="267" customFormat="1" ht="30.75" customHeight="1">
      <c r="A53" s="268"/>
      <c r="B53" s="430" t="s">
        <v>358</v>
      </c>
      <c r="C53" s="290"/>
      <c r="D53" s="252"/>
      <c r="E53" s="183"/>
      <c r="F53" s="183">
        <v>432342</v>
      </c>
      <c r="H53" s="183">
        <v>-131627</v>
      </c>
      <c r="I53" s="252"/>
      <c r="J53" s="183">
        <v>300715</v>
      </c>
      <c r="K53" s="252"/>
      <c r="L53" s="252"/>
    </row>
    <row r="54" spans="1:12" s="267" customFormat="1" ht="30.75" customHeight="1">
      <c r="A54" s="268"/>
      <c r="B54" s="430" t="s">
        <v>352</v>
      </c>
      <c r="C54" s="290"/>
      <c r="D54" s="252"/>
      <c r="E54" s="183"/>
      <c r="F54" s="183">
        <v>217627</v>
      </c>
      <c r="H54" s="183">
        <v>-131627</v>
      </c>
      <c r="I54" s="252"/>
      <c r="J54" s="183">
        <v>86000</v>
      </c>
      <c r="K54" s="252"/>
      <c r="L54" s="252"/>
    </row>
    <row r="55" spans="1:12" s="267" customFormat="1" ht="9" customHeight="1">
      <c r="A55" s="268"/>
      <c r="B55" s="269"/>
      <c r="C55" s="252"/>
      <c r="D55" s="252"/>
      <c r="E55" s="183"/>
      <c r="F55" s="183"/>
      <c r="G55" s="252"/>
      <c r="H55" s="252"/>
      <c r="I55" s="252"/>
      <c r="J55" s="252"/>
      <c r="K55" s="252"/>
      <c r="L55" s="252"/>
    </row>
    <row r="56" spans="1:12" s="267" customFormat="1" ht="1.5" customHeight="1">
      <c r="A56" s="268"/>
      <c r="B56" s="256"/>
      <c r="C56" s="252"/>
      <c r="D56" s="252"/>
      <c r="E56" s="252"/>
      <c r="F56" s="252"/>
      <c r="G56" s="252"/>
      <c r="H56" s="252"/>
      <c r="I56" s="252"/>
      <c r="J56" s="252"/>
      <c r="K56" s="252"/>
      <c r="L56" s="252"/>
    </row>
    <row r="57" spans="1:16" s="254" customFormat="1" ht="29.25" customHeight="1">
      <c r="A57" s="264"/>
      <c r="B57" s="674" t="s">
        <v>249</v>
      </c>
      <c r="C57" s="673"/>
      <c r="D57" s="673"/>
      <c r="E57" s="673"/>
      <c r="F57" s="673"/>
      <c r="G57" s="673"/>
      <c r="H57" s="673"/>
      <c r="I57" s="673"/>
      <c r="J57" s="673"/>
      <c r="K57" s="673"/>
      <c r="L57" s="673"/>
      <c r="N57" s="255"/>
      <c r="O57" s="255"/>
      <c r="P57" s="255"/>
    </row>
    <row r="58" spans="1:16" s="420" customFormat="1" ht="43.5" customHeight="1">
      <c r="A58" s="398" t="s">
        <v>395</v>
      </c>
      <c r="B58" s="401" t="s">
        <v>394</v>
      </c>
      <c r="C58" s="401"/>
      <c r="D58" s="401"/>
      <c r="E58" s="401"/>
      <c r="F58" s="401"/>
      <c r="G58" s="401"/>
      <c r="H58" s="401"/>
      <c r="I58" s="401"/>
      <c r="J58" s="401"/>
      <c r="K58" s="401"/>
      <c r="L58" s="401"/>
      <c r="N58" s="421"/>
      <c r="O58" s="421"/>
      <c r="P58" s="421"/>
    </row>
    <row r="59" spans="1:16" s="420" customFormat="1" ht="71.25" customHeight="1">
      <c r="A59" s="398"/>
      <c r="B59" s="701" t="s">
        <v>19</v>
      </c>
      <c r="C59" s="671"/>
      <c r="D59" s="671"/>
      <c r="E59" s="671"/>
      <c r="F59" s="671"/>
      <c r="G59" s="671"/>
      <c r="H59" s="671"/>
      <c r="I59" s="671"/>
      <c r="J59" s="671"/>
      <c r="K59" s="671"/>
      <c r="L59" s="671"/>
      <c r="N59" s="421"/>
      <c r="O59" s="421"/>
      <c r="P59" s="421"/>
    </row>
    <row r="60" spans="1:16" s="420" customFormat="1" ht="50.25" customHeight="1">
      <c r="A60" s="398" t="s">
        <v>397</v>
      </c>
      <c r="B60" s="401" t="s">
        <v>398</v>
      </c>
      <c r="C60" s="431"/>
      <c r="D60" s="431"/>
      <c r="E60" s="431"/>
      <c r="F60" s="431"/>
      <c r="G60" s="431"/>
      <c r="H60" s="432"/>
      <c r="I60" s="432"/>
      <c r="J60" s="433"/>
      <c r="K60" s="433"/>
      <c r="L60" s="432"/>
      <c r="N60" s="421"/>
      <c r="O60" s="421"/>
      <c r="P60" s="421"/>
    </row>
    <row r="61" spans="1:16" s="420" customFormat="1" ht="63" customHeight="1">
      <c r="A61" s="428" t="s">
        <v>67</v>
      </c>
      <c r="B61" s="691" t="s">
        <v>300</v>
      </c>
      <c r="C61" s="673"/>
      <c r="D61" s="673"/>
      <c r="E61" s="673"/>
      <c r="F61" s="673"/>
      <c r="G61" s="673"/>
      <c r="H61" s="673"/>
      <c r="I61" s="673"/>
      <c r="J61" s="673"/>
      <c r="K61" s="673"/>
      <c r="L61" s="673"/>
      <c r="N61" s="421"/>
      <c r="O61" s="421"/>
      <c r="P61" s="421"/>
    </row>
    <row r="62" spans="1:16" s="420" customFormat="1" ht="62.25" customHeight="1">
      <c r="A62" s="428" t="s">
        <v>68</v>
      </c>
      <c r="B62" s="691" t="s">
        <v>302</v>
      </c>
      <c r="C62" s="673"/>
      <c r="D62" s="673"/>
      <c r="E62" s="673"/>
      <c r="F62" s="673"/>
      <c r="G62" s="673"/>
      <c r="H62" s="673"/>
      <c r="I62" s="673"/>
      <c r="J62" s="673"/>
      <c r="K62" s="673"/>
      <c r="L62" s="673"/>
      <c r="N62" s="421"/>
      <c r="O62" s="421"/>
      <c r="P62" s="421"/>
    </row>
    <row r="63" spans="1:16" s="420" customFormat="1" ht="63" customHeight="1">
      <c r="A63" s="428" t="s">
        <v>389</v>
      </c>
      <c r="B63" s="691" t="s">
        <v>419</v>
      </c>
      <c r="C63" s="673"/>
      <c r="D63" s="673"/>
      <c r="E63" s="673"/>
      <c r="F63" s="673"/>
      <c r="G63" s="673"/>
      <c r="H63" s="673"/>
      <c r="I63" s="673"/>
      <c r="J63" s="673"/>
      <c r="K63" s="673"/>
      <c r="L63" s="673"/>
      <c r="N63" s="421"/>
      <c r="O63" s="421"/>
      <c r="P63" s="421"/>
    </row>
    <row r="64" spans="1:16" s="437" customFormat="1" ht="65.25" customHeight="1">
      <c r="A64" s="436" t="s">
        <v>399</v>
      </c>
      <c r="B64" s="511" t="s">
        <v>400</v>
      </c>
      <c r="C64" s="512"/>
      <c r="D64" s="512"/>
      <c r="E64" s="512"/>
      <c r="F64" s="512"/>
      <c r="G64" s="512"/>
      <c r="H64" s="506"/>
      <c r="I64" s="506"/>
      <c r="J64" s="507"/>
      <c r="K64" s="513"/>
      <c r="L64" s="506"/>
      <c r="N64" s="438"/>
      <c r="O64" s="438"/>
      <c r="P64" s="438"/>
    </row>
    <row r="65" spans="1:16" s="437" customFormat="1" ht="34.5" customHeight="1">
      <c r="A65" s="436"/>
      <c r="B65" s="670" t="s">
        <v>105</v>
      </c>
      <c r="C65" s="690"/>
      <c r="D65" s="690"/>
      <c r="E65" s="690"/>
      <c r="F65" s="690"/>
      <c r="G65" s="690"/>
      <c r="H65" s="690"/>
      <c r="I65" s="690"/>
      <c r="J65" s="690"/>
      <c r="K65" s="690"/>
      <c r="L65" s="690"/>
      <c r="N65" s="438"/>
      <c r="O65" s="438"/>
      <c r="P65" s="438"/>
    </row>
    <row r="66" spans="1:16" s="227" customFormat="1" ht="55.5" customHeight="1" thickBot="1">
      <c r="A66" s="222"/>
      <c r="B66" s="226"/>
      <c r="D66" s="228" t="s">
        <v>99</v>
      </c>
      <c r="E66" s="124" t="s">
        <v>204</v>
      </c>
      <c r="F66" s="228" t="s">
        <v>205</v>
      </c>
      <c r="G66" s="121" t="s">
        <v>106</v>
      </c>
      <c r="H66" s="228" t="s">
        <v>100</v>
      </c>
      <c r="I66" s="228" t="s">
        <v>196</v>
      </c>
      <c r="J66" s="124" t="s">
        <v>271</v>
      </c>
      <c r="K66" s="228" t="s">
        <v>115</v>
      </c>
      <c r="L66" s="228" t="s">
        <v>50</v>
      </c>
      <c r="N66" s="229"/>
      <c r="O66" s="229"/>
      <c r="P66" s="229"/>
    </row>
    <row r="67" spans="2:12" ht="31.5" customHeight="1">
      <c r="B67" s="279" t="s">
        <v>241</v>
      </c>
      <c r="C67" s="278"/>
      <c r="D67" s="280" t="s">
        <v>24</v>
      </c>
      <c r="E67" s="280" t="s">
        <v>24</v>
      </c>
      <c r="F67" s="280" t="s">
        <v>203</v>
      </c>
      <c r="G67" s="280" t="s">
        <v>24</v>
      </c>
      <c r="H67" s="280" t="s">
        <v>24</v>
      </c>
      <c r="I67" s="280" t="s">
        <v>24</v>
      </c>
      <c r="J67" s="280" t="s">
        <v>24</v>
      </c>
      <c r="K67" s="280" t="s">
        <v>24</v>
      </c>
      <c r="L67" s="280" t="s">
        <v>24</v>
      </c>
    </row>
    <row r="68" spans="2:12" ht="0.75" customHeight="1">
      <c r="B68" s="279"/>
      <c r="C68" s="278"/>
      <c r="D68" s="281"/>
      <c r="E68" s="282"/>
      <c r="F68" s="282"/>
      <c r="G68" s="281"/>
      <c r="H68" s="282"/>
      <c r="I68" s="282"/>
      <c r="J68" s="282"/>
      <c r="K68" s="282"/>
      <c r="L68" s="282"/>
    </row>
    <row r="69" spans="2:12" ht="43.5" customHeight="1">
      <c r="B69" s="182" t="s">
        <v>41</v>
      </c>
      <c r="C69" s="278"/>
      <c r="D69" s="183"/>
      <c r="E69" s="183"/>
      <c r="F69" s="183"/>
      <c r="G69" s="183"/>
      <c r="H69" s="183"/>
      <c r="I69" s="183"/>
      <c r="J69" s="183"/>
      <c r="K69" s="183"/>
      <c r="L69" s="183"/>
    </row>
    <row r="70" spans="2:12" ht="25.5" customHeight="1">
      <c r="B70" s="183" t="s">
        <v>101</v>
      </c>
      <c r="C70" s="278"/>
      <c r="D70" s="183">
        <v>747536.2864651965</v>
      </c>
      <c r="E70" s="183">
        <v>286309</v>
      </c>
      <c r="F70" s="183">
        <v>111049</v>
      </c>
      <c r="G70" s="183">
        <v>85242</v>
      </c>
      <c r="H70" s="183">
        <v>3193918</v>
      </c>
      <c r="I70" s="183">
        <v>1129296.825891758</v>
      </c>
      <c r="J70" s="183">
        <v>238806</v>
      </c>
      <c r="K70" s="183">
        <v>-40237.697</v>
      </c>
      <c r="L70" s="183">
        <v>5751919.4153569555</v>
      </c>
    </row>
    <row r="71" spans="2:12" ht="42.75" customHeight="1">
      <c r="B71" s="695" t="s">
        <v>102</v>
      </c>
      <c r="C71" s="703"/>
      <c r="D71" s="183">
        <v>0</v>
      </c>
      <c r="E71" s="183">
        <v>0</v>
      </c>
      <c r="F71" s="183">
        <v>-10119.697</v>
      </c>
      <c r="G71" s="183">
        <v>-10933</v>
      </c>
      <c r="H71" s="183">
        <v>-19185</v>
      </c>
      <c r="I71" s="183">
        <v>0</v>
      </c>
      <c r="J71" s="183">
        <v>0</v>
      </c>
      <c r="K71" s="183">
        <v>40237.697</v>
      </c>
      <c r="L71" s="183">
        <v>0</v>
      </c>
    </row>
    <row r="72" spans="1:16" s="278" customFormat="1" ht="28.5" customHeight="1" thickBot="1">
      <c r="A72" s="283"/>
      <c r="B72" s="183" t="s">
        <v>103</v>
      </c>
      <c r="D72" s="175">
        <v>747536.2864651965</v>
      </c>
      <c r="E72" s="175">
        <v>286309</v>
      </c>
      <c r="F72" s="175">
        <v>100929.30300000001</v>
      </c>
      <c r="G72" s="175">
        <v>74309</v>
      </c>
      <c r="H72" s="175">
        <v>3174733</v>
      </c>
      <c r="I72" s="175">
        <v>1129296.825891758</v>
      </c>
      <c r="J72" s="175">
        <v>238806</v>
      </c>
      <c r="K72" s="175">
        <v>0</v>
      </c>
      <c r="L72" s="175">
        <v>5751919.4153569555</v>
      </c>
      <c r="N72" s="284"/>
      <c r="O72" s="284"/>
      <c r="P72" s="284"/>
    </row>
    <row r="73" spans="2:12" ht="4.5" customHeight="1">
      <c r="B73" s="183"/>
      <c r="C73" s="278"/>
      <c r="D73" s="183"/>
      <c r="E73" s="183"/>
      <c r="F73" s="183"/>
      <c r="G73" s="183"/>
      <c r="H73" s="183"/>
      <c r="I73" s="183"/>
      <c r="J73" s="183"/>
      <c r="K73" s="183"/>
      <c r="L73" s="183"/>
    </row>
    <row r="74" spans="2:12" ht="45.75" customHeight="1">
      <c r="B74" s="182" t="s">
        <v>104</v>
      </c>
      <c r="C74" s="278"/>
      <c r="D74" s="183"/>
      <c r="E74" s="183"/>
      <c r="F74" s="183"/>
      <c r="G74" s="183"/>
      <c r="H74" s="183"/>
      <c r="I74" s="183"/>
      <c r="J74" s="183"/>
      <c r="K74" s="183"/>
      <c r="L74" s="183"/>
    </row>
    <row r="75" spans="2:12" ht="23.25" customHeight="1">
      <c r="B75" s="693" t="s">
        <v>109</v>
      </c>
      <c r="C75" s="694"/>
      <c r="D75" s="285"/>
      <c r="E75" s="285"/>
      <c r="F75" s="285"/>
      <c r="G75" s="285"/>
      <c r="H75" s="285"/>
      <c r="I75" s="285"/>
      <c r="J75" s="285"/>
      <c r="K75" s="285"/>
      <c r="L75" s="285"/>
    </row>
    <row r="76" spans="2:12" ht="18.75" customHeight="1">
      <c r="B76" s="695" t="s">
        <v>122</v>
      </c>
      <c r="C76" s="694"/>
      <c r="D76" s="286">
        <v>164478</v>
      </c>
      <c r="E76" s="286">
        <v>63040</v>
      </c>
      <c r="F76" s="286">
        <f>36412+11933</f>
        <v>48345</v>
      </c>
      <c r="G76" s="286">
        <f>-3382+4498</f>
        <v>1116</v>
      </c>
      <c r="H76" s="286">
        <v>72563</v>
      </c>
      <c r="I76" s="286">
        <v>422089</v>
      </c>
      <c r="J76" s="286">
        <v>8468</v>
      </c>
      <c r="K76" s="286">
        <v>0</v>
      </c>
      <c r="L76" s="183">
        <f>SUM(D76:K76)</f>
        <v>780099</v>
      </c>
    </row>
    <row r="77" spans="2:12" ht="29.25" customHeight="1">
      <c r="B77" s="183" t="s">
        <v>108</v>
      </c>
      <c r="C77" s="183"/>
      <c r="D77" s="286">
        <v>-36535</v>
      </c>
      <c r="E77" s="286">
        <v>-5724</v>
      </c>
      <c r="F77" s="286">
        <v>-31646</v>
      </c>
      <c r="G77" s="286">
        <v>-39408</v>
      </c>
      <c r="H77" s="286">
        <v>-39421</v>
      </c>
      <c r="I77" s="286">
        <v>-53629</v>
      </c>
      <c r="J77" s="286">
        <v>-18516</v>
      </c>
      <c r="K77" s="286">
        <v>69575</v>
      </c>
      <c r="L77" s="183">
        <f>SUM(D77:K77)</f>
        <v>-155304</v>
      </c>
    </row>
    <row r="78" spans="2:12" ht="35.25" customHeight="1">
      <c r="B78" s="183" t="s">
        <v>74</v>
      </c>
      <c r="C78" s="183"/>
      <c r="D78" s="286">
        <v>45326</v>
      </c>
      <c r="E78" s="286">
        <v>2552</v>
      </c>
      <c r="F78" s="286">
        <v>5967</v>
      </c>
      <c r="G78" s="286">
        <v>5292</v>
      </c>
      <c r="H78" s="286">
        <v>4076</v>
      </c>
      <c r="I78" s="286">
        <v>7941</v>
      </c>
      <c r="J78" s="286">
        <v>10860</v>
      </c>
      <c r="K78" s="286">
        <v>-69575</v>
      </c>
      <c r="L78" s="183">
        <f>SUM(D78:K78)</f>
        <v>12439</v>
      </c>
    </row>
    <row r="79" spans="2:12" ht="45.75" customHeight="1">
      <c r="B79" s="695" t="s">
        <v>165</v>
      </c>
      <c r="C79" s="703"/>
      <c r="D79" s="286">
        <v>22594</v>
      </c>
      <c r="E79" s="286">
        <v>0</v>
      </c>
      <c r="F79" s="286">
        <v>481</v>
      </c>
      <c r="G79" s="286">
        <v>40605</v>
      </c>
      <c r="H79" s="286">
        <v>1000</v>
      </c>
      <c r="I79" s="286">
        <v>-10</v>
      </c>
      <c r="J79" s="286">
        <v>1768</v>
      </c>
      <c r="K79" s="286">
        <v>0</v>
      </c>
      <c r="L79" s="183">
        <f>SUM(D79:K79)</f>
        <v>66438</v>
      </c>
    </row>
    <row r="80" spans="2:12" ht="24.75" customHeight="1">
      <c r="B80" s="183" t="s">
        <v>110</v>
      </c>
      <c r="C80" s="183"/>
      <c r="D80" s="286">
        <v>4721</v>
      </c>
      <c r="E80" s="286">
        <v>-240</v>
      </c>
      <c r="F80" s="286">
        <v>2509</v>
      </c>
      <c r="G80" s="286">
        <v>61897</v>
      </c>
      <c r="H80" s="286">
        <v>201</v>
      </c>
      <c r="I80" s="286">
        <v>7064</v>
      </c>
      <c r="J80" s="286">
        <v>7790</v>
      </c>
      <c r="K80" s="286">
        <v>0</v>
      </c>
      <c r="L80" s="183">
        <f>SUM(D80:K80)</f>
        <v>83942</v>
      </c>
    </row>
    <row r="81" spans="1:16" s="278" customFormat="1" ht="18.75" customHeight="1">
      <c r="A81" s="283"/>
      <c r="B81" s="659" t="s">
        <v>123</v>
      </c>
      <c r="C81" s="659"/>
      <c r="D81" s="183"/>
      <c r="E81" s="183"/>
      <c r="F81" s="183"/>
      <c r="G81" s="183"/>
      <c r="H81" s="183"/>
      <c r="I81" s="183"/>
      <c r="J81" s="183"/>
      <c r="K81" s="183"/>
      <c r="L81" s="183"/>
      <c r="N81" s="284"/>
      <c r="O81" s="284"/>
      <c r="P81" s="284"/>
    </row>
    <row r="82" spans="2:12" ht="5.25" customHeight="1">
      <c r="B82" s="702"/>
      <c r="C82" s="702"/>
      <c r="D82" s="656">
        <f>SUM(D76:D81)</f>
        <v>200584</v>
      </c>
      <c r="E82" s="656">
        <f aca="true" t="shared" si="0" ref="E82:J82">SUM(E76:E81)</f>
        <v>59628</v>
      </c>
      <c r="F82" s="656">
        <f t="shared" si="0"/>
        <v>25656</v>
      </c>
      <c r="G82" s="656">
        <f t="shared" si="0"/>
        <v>69502</v>
      </c>
      <c r="H82" s="656">
        <f t="shared" si="0"/>
        <v>38419</v>
      </c>
      <c r="I82" s="656">
        <f t="shared" si="0"/>
        <v>383455</v>
      </c>
      <c r="J82" s="656">
        <f t="shared" si="0"/>
        <v>10370</v>
      </c>
      <c r="K82" s="656">
        <v>0</v>
      </c>
      <c r="L82" s="656">
        <v>787614</v>
      </c>
    </row>
    <row r="83" spans="2:12" ht="19.5" customHeight="1">
      <c r="B83" s="702"/>
      <c r="C83" s="702"/>
      <c r="D83" s="657"/>
      <c r="E83" s="657"/>
      <c r="F83" s="657"/>
      <c r="G83" s="657"/>
      <c r="H83" s="657"/>
      <c r="I83" s="657"/>
      <c r="J83" s="657"/>
      <c r="K83" s="657"/>
      <c r="L83" s="704"/>
    </row>
    <row r="84" spans="2:12" ht="28.5" customHeight="1">
      <c r="B84" s="183" t="s">
        <v>296</v>
      </c>
      <c r="C84" s="288"/>
      <c r="D84" s="289"/>
      <c r="E84" s="289"/>
      <c r="F84" s="289"/>
      <c r="G84" s="289"/>
      <c r="H84" s="289"/>
      <c r="I84" s="289"/>
      <c r="J84" s="289"/>
      <c r="K84" s="289"/>
      <c r="L84" s="291">
        <v>41200</v>
      </c>
    </row>
    <row r="85" spans="2:12" ht="28.5" customHeight="1">
      <c r="B85" s="292" t="s">
        <v>160</v>
      </c>
      <c r="C85" s="288"/>
      <c r="D85" s="289"/>
      <c r="E85" s="289"/>
      <c r="F85" s="289"/>
      <c r="G85" s="289"/>
      <c r="H85" s="289"/>
      <c r="I85" s="289"/>
      <c r="J85" s="289"/>
      <c r="K85" s="289"/>
      <c r="L85" s="293">
        <f>SUM(L82:L84)</f>
        <v>828814</v>
      </c>
    </row>
    <row r="86" spans="1:16" s="276" customFormat="1" ht="28.5" customHeight="1">
      <c r="A86" s="275"/>
      <c r="B86" s="172" t="s">
        <v>25</v>
      </c>
      <c r="C86" s="172"/>
      <c r="D86" s="292"/>
      <c r="E86" s="172"/>
      <c r="F86" s="292"/>
      <c r="G86" s="292"/>
      <c r="H86" s="292"/>
      <c r="I86" s="292"/>
      <c r="J86" s="292"/>
      <c r="K86" s="292"/>
      <c r="L86" s="213">
        <v>-174278</v>
      </c>
      <c r="N86" s="277"/>
      <c r="O86" s="277"/>
      <c r="P86" s="277"/>
    </row>
    <row r="87" spans="2:12" ht="28.5" customHeight="1" thickBot="1">
      <c r="B87" s="182" t="s">
        <v>420</v>
      </c>
      <c r="C87" s="182"/>
      <c r="D87" s="182"/>
      <c r="E87" s="182"/>
      <c r="F87" s="182"/>
      <c r="G87" s="182"/>
      <c r="H87" s="182"/>
      <c r="I87" s="182"/>
      <c r="J87" s="182"/>
      <c r="K87" s="182"/>
      <c r="L87" s="175">
        <f>SUM(L85:L86)</f>
        <v>654536</v>
      </c>
    </row>
    <row r="88" spans="1:16" s="276" customFormat="1" ht="3.75" customHeight="1">
      <c r="A88" s="275"/>
      <c r="B88" s="170"/>
      <c r="C88" s="170"/>
      <c r="D88" s="294"/>
      <c r="E88" s="294"/>
      <c r="F88" s="294"/>
      <c r="G88" s="294"/>
      <c r="H88" s="294"/>
      <c r="I88" s="294"/>
      <c r="J88" s="294"/>
      <c r="K88" s="294"/>
      <c r="L88" s="170"/>
      <c r="N88" s="277"/>
      <c r="O88" s="277"/>
      <c r="P88" s="277"/>
    </row>
    <row r="89" spans="2:12" ht="18.75" customHeight="1" hidden="1">
      <c r="B89" s="170"/>
      <c r="C89" s="136"/>
      <c r="D89" s="46"/>
      <c r="E89" s="46"/>
      <c r="F89" s="46"/>
      <c r="G89" s="46"/>
      <c r="H89" s="46"/>
      <c r="I89" s="46"/>
      <c r="J89" s="46"/>
      <c r="K89" s="46"/>
      <c r="L89" s="136"/>
    </row>
    <row r="90" spans="2:12" ht="4.5" customHeight="1" hidden="1">
      <c r="B90" s="184"/>
      <c r="C90" s="183"/>
      <c r="D90" s="183"/>
      <c r="E90" s="183"/>
      <c r="F90" s="183"/>
      <c r="G90" s="183"/>
      <c r="H90" s="183"/>
      <c r="I90" s="183"/>
      <c r="J90" s="183"/>
      <c r="K90" s="183"/>
      <c r="L90" s="136"/>
    </row>
    <row r="91" spans="2:12" ht="15" customHeight="1" hidden="1">
      <c r="B91" s="184"/>
      <c r="C91" s="183"/>
      <c r="D91" s="183"/>
      <c r="E91" s="183"/>
      <c r="F91" s="183"/>
      <c r="G91" s="183"/>
      <c r="H91" s="183"/>
      <c r="I91" s="183"/>
      <c r="J91" s="183"/>
      <c r="K91" s="183"/>
      <c r="L91" s="136"/>
    </row>
    <row r="92" spans="1:12" ht="24.75" customHeight="1" hidden="1">
      <c r="A92" s="239" t="s">
        <v>399</v>
      </c>
      <c r="B92" s="272" t="s">
        <v>401</v>
      </c>
      <c r="C92" s="273"/>
      <c r="D92" s="273"/>
      <c r="E92" s="273"/>
      <c r="F92" s="273"/>
      <c r="G92" s="273"/>
      <c r="H92" s="265"/>
      <c r="I92" s="265"/>
      <c r="J92" s="266"/>
      <c r="K92" s="274"/>
      <c r="L92" s="265"/>
    </row>
    <row r="93" spans="2:12" ht="9" customHeight="1">
      <c r="B93" s="272"/>
      <c r="C93" s="273"/>
      <c r="D93" s="273"/>
      <c r="E93" s="273"/>
      <c r="F93" s="273"/>
      <c r="G93" s="273"/>
      <c r="H93" s="265"/>
      <c r="I93" s="265"/>
      <c r="J93" s="266"/>
      <c r="K93" s="274"/>
      <c r="L93" s="265"/>
    </row>
    <row r="94" spans="1:16" s="227" customFormat="1" ht="87" customHeight="1" thickBot="1">
      <c r="A94" s="222"/>
      <c r="B94" s="226"/>
      <c r="D94" s="228" t="s">
        <v>99</v>
      </c>
      <c r="E94" s="124" t="s">
        <v>204</v>
      </c>
      <c r="F94" s="228" t="s">
        <v>205</v>
      </c>
      <c r="G94" s="121" t="s">
        <v>106</v>
      </c>
      <c r="H94" s="228" t="s">
        <v>100</v>
      </c>
      <c r="I94" s="228" t="s">
        <v>196</v>
      </c>
      <c r="J94" s="124" t="s">
        <v>271</v>
      </c>
      <c r="K94" s="228" t="s">
        <v>115</v>
      </c>
      <c r="L94" s="228" t="s">
        <v>50</v>
      </c>
      <c r="N94" s="229"/>
      <c r="O94" s="229"/>
      <c r="P94" s="229"/>
    </row>
    <row r="95" spans="2:12" ht="24" customHeight="1">
      <c r="B95" s="183"/>
      <c r="C95" s="278"/>
      <c r="D95" s="280" t="s">
        <v>24</v>
      </c>
      <c r="E95" s="280" t="s">
        <v>24</v>
      </c>
      <c r="F95" s="280" t="s">
        <v>81</v>
      </c>
      <c r="G95" s="280" t="s">
        <v>81</v>
      </c>
      <c r="H95" s="280" t="s">
        <v>81</v>
      </c>
      <c r="I95" s="280"/>
      <c r="J95" s="280" t="s">
        <v>81</v>
      </c>
      <c r="K95" s="280" t="s">
        <v>81</v>
      </c>
      <c r="L95" s="295" t="s">
        <v>81</v>
      </c>
    </row>
    <row r="96" spans="2:12" ht="25.5" customHeight="1">
      <c r="B96" s="279" t="s">
        <v>218</v>
      </c>
      <c r="C96" s="278"/>
      <c r="D96" s="281"/>
      <c r="E96" s="281"/>
      <c r="F96" s="282"/>
      <c r="G96" s="282"/>
      <c r="H96" s="282"/>
      <c r="I96" s="282"/>
      <c r="J96" s="282"/>
      <c r="K96" s="282"/>
      <c r="L96" s="282"/>
    </row>
    <row r="97" spans="2:12" ht="2.25" customHeight="1">
      <c r="B97" s="279"/>
      <c r="C97" s="278"/>
      <c r="D97" s="281"/>
      <c r="E97" s="281"/>
      <c r="F97" s="282"/>
      <c r="G97" s="282"/>
      <c r="H97" s="282"/>
      <c r="I97" s="282"/>
      <c r="J97" s="282"/>
      <c r="K97" s="282"/>
      <c r="L97" s="282"/>
    </row>
    <row r="98" spans="2:12" ht="35.25" customHeight="1">
      <c r="B98" s="182" t="s">
        <v>41</v>
      </c>
      <c r="C98" s="278"/>
      <c r="D98" s="183"/>
      <c r="E98" s="183"/>
      <c r="F98" s="183"/>
      <c r="G98" s="183"/>
      <c r="H98" s="183"/>
      <c r="I98" s="183"/>
      <c r="J98" s="183"/>
      <c r="K98" s="183"/>
      <c r="L98" s="183"/>
    </row>
    <row r="99" spans="2:12" ht="36.75" customHeight="1">
      <c r="B99" s="183" t="s">
        <v>101</v>
      </c>
      <c r="C99" s="278"/>
      <c r="D99" s="183">
        <v>487203</v>
      </c>
      <c r="E99" s="183">
        <v>217661</v>
      </c>
      <c r="F99" s="183">
        <v>95090</v>
      </c>
      <c r="G99" s="183">
        <v>6991</v>
      </c>
      <c r="H99" s="183">
        <v>3186098</v>
      </c>
      <c r="I99" s="183">
        <v>0</v>
      </c>
      <c r="J99" s="183">
        <v>137540</v>
      </c>
      <c r="K99" s="183">
        <v>-16257</v>
      </c>
      <c r="L99" s="183">
        <v>4114326</v>
      </c>
    </row>
    <row r="100" spans="2:12" ht="39.75" customHeight="1">
      <c r="B100" s="693" t="s">
        <v>102</v>
      </c>
      <c r="C100" s="694"/>
      <c r="D100" s="183">
        <v>0</v>
      </c>
      <c r="E100" s="183">
        <v>0</v>
      </c>
      <c r="F100" s="183">
        <v>-4973</v>
      </c>
      <c r="G100" s="183">
        <v>0</v>
      </c>
      <c r="H100" s="183">
        <v>-11284</v>
      </c>
      <c r="I100" s="183">
        <v>0</v>
      </c>
      <c r="J100" s="183">
        <v>0</v>
      </c>
      <c r="K100" s="183">
        <v>16257</v>
      </c>
      <c r="L100" s="183">
        <v>0</v>
      </c>
    </row>
    <row r="101" spans="2:12" ht="29.25" customHeight="1" thickBot="1">
      <c r="B101" s="183" t="s">
        <v>103</v>
      </c>
      <c r="C101" s="278"/>
      <c r="D101" s="175">
        <v>487203</v>
      </c>
      <c r="E101" s="175">
        <v>217661</v>
      </c>
      <c r="F101" s="175">
        <v>90117</v>
      </c>
      <c r="G101" s="175">
        <v>6991</v>
      </c>
      <c r="H101" s="175">
        <v>3174814</v>
      </c>
      <c r="I101" s="175">
        <v>0</v>
      </c>
      <c r="J101" s="175">
        <v>137540</v>
      </c>
      <c r="K101" s="175">
        <v>0</v>
      </c>
      <c r="L101" s="175">
        <v>4114326</v>
      </c>
    </row>
    <row r="102" spans="2:12" ht="3.75" customHeight="1">
      <c r="B102" s="183"/>
      <c r="C102" s="278"/>
      <c r="D102" s="183"/>
      <c r="E102" s="183"/>
      <c r="F102" s="183"/>
      <c r="G102" s="183"/>
      <c r="H102" s="183"/>
      <c r="I102" s="183"/>
      <c r="J102" s="183"/>
      <c r="K102" s="183"/>
      <c r="L102" s="183"/>
    </row>
    <row r="103" spans="2:12" ht="52.5" customHeight="1">
      <c r="B103" s="182" t="s">
        <v>104</v>
      </c>
      <c r="C103" s="278"/>
      <c r="D103" s="183"/>
      <c r="E103" s="183"/>
      <c r="F103" s="183"/>
      <c r="G103" s="183"/>
      <c r="H103" s="183"/>
      <c r="I103" s="183"/>
      <c r="J103" s="183"/>
      <c r="K103" s="183"/>
      <c r="L103" s="183"/>
    </row>
    <row r="104" spans="2:12" ht="16.5" customHeight="1">
      <c r="B104" s="693" t="s">
        <v>109</v>
      </c>
      <c r="C104" s="694"/>
      <c r="D104" s="285"/>
      <c r="E104" s="285"/>
      <c r="F104" s="285"/>
      <c r="G104" s="285"/>
      <c r="H104" s="285"/>
      <c r="I104" s="285"/>
      <c r="J104" s="285"/>
      <c r="K104" s="285"/>
      <c r="L104" s="285"/>
    </row>
    <row r="105" spans="2:12" ht="28.5" customHeight="1">
      <c r="B105" s="695" t="s">
        <v>122</v>
      </c>
      <c r="C105" s="694"/>
      <c r="D105" s="183">
        <v>30180</v>
      </c>
      <c r="E105" s="183">
        <v>49298</v>
      </c>
      <c r="F105" s="183">
        <v>31291</v>
      </c>
      <c r="G105" s="183">
        <v>-3643</v>
      </c>
      <c r="H105" s="183">
        <v>79703</v>
      </c>
      <c r="I105" s="183">
        <v>0</v>
      </c>
      <c r="J105" s="183">
        <v>-7061</v>
      </c>
      <c r="K105" s="183">
        <v>0</v>
      </c>
      <c r="L105" s="183">
        <f>SUM(D105:K105)</f>
        <v>179768</v>
      </c>
    </row>
    <row r="106" spans="2:12" ht="28.5" customHeight="1">
      <c r="B106" s="183" t="s">
        <v>108</v>
      </c>
      <c r="C106" s="278"/>
      <c r="D106" s="183">
        <v>-33677</v>
      </c>
      <c r="E106" s="183">
        <v>-4031</v>
      </c>
      <c r="F106" s="183">
        <v>-43276</v>
      </c>
      <c r="G106" s="183">
        <v>-42172</v>
      </c>
      <c r="H106" s="183">
        <v>-36879</v>
      </c>
      <c r="I106" s="183">
        <v>-11696</v>
      </c>
      <c r="J106" s="183">
        <v>-12011</v>
      </c>
      <c r="K106" s="183">
        <v>65285</v>
      </c>
      <c r="L106" s="183">
        <f>SUM(D106:K106)</f>
        <v>-118457</v>
      </c>
    </row>
    <row r="107" spans="2:12" ht="28.5" customHeight="1">
      <c r="B107" s="183" t="s">
        <v>74</v>
      </c>
      <c r="C107" s="278"/>
      <c r="D107" s="183">
        <v>40974</v>
      </c>
      <c r="E107" s="183">
        <v>1705</v>
      </c>
      <c r="F107" s="183">
        <v>17956</v>
      </c>
      <c r="G107" s="183">
        <v>168</v>
      </c>
      <c r="H107" s="183">
        <v>1488</v>
      </c>
      <c r="I107" s="183">
        <v>0</v>
      </c>
      <c r="J107" s="183">
        <v>6974</v>
      </c>
      <c r="K107" s="183">
        <v>-65285</v>
      </c>
      <c r="L107" s="183">
        <f>SUM(D107:K107)</f>
        <v>3980</v>
      </c>
    </row>
    <row r="108" spans="2:12" ht="39.75" customHeight="1">
      <c r="B108" s="693" t="s">
        <v>165</v>
      </c>
      <c r="C108" s="694"/>
      <c r="D108" s="183">
        <v>-5000</v>
      </c>
      <c r="E108" s="183">
        <v>0</v>
      </c>
      <c r="F108" s="183">
        <v>0</v>
      </c>
      <c r="G108" s="183">
        <v>-5869</v>
      </c>
      <c r="H108" s="183">
        <v>0</v>
      </c>
      <c r="I108" s="183">
        <v>0</v>
      </c>
      <c r="J108" s="183">
        <v>2131</v>
      </c>
      <c r="K108" s="183">
        <v>0</v>
      </c>
      <c r="L108" s="183">
        <f>SUM(D108:K108)</f>
        <v>-8738</v>
      </c>
    </row>
    <row r="109" spans="2:12" ht="36.75" customHeight="1">
      <c r="B109" s="659" t="s">
        <v>110</v>
      </c>
      <c r="C109" s="659"/>
      <c r="D109" s="183">
        <v>2463</v>
      </c>
      <c r="E109" s="183">
        <v>0</v>
      </c>
      <c r="F109" s="183">
        <v>-4583</v>
      </c>
      <c r="G109" s="183">
        <v>59560</v>
      </c>
      <c r="H109" s="183">
        <v>-4850</v>
      </c>
      <c r="I109" s="183">
        <v>12354</v>
      </c>
      <c r="J109" s="183">
        <v>16093</v>
      </c>
      <c r="K109" s="136">
        <v>0</v>
      </c>
      <c r="L109" s="183">
        <f>SUM(D109:K109)</f>
        <v>81037</v>
      </c>
    </row>
    <row r="110" spans="2:12" ht="20.25" customHeight="1">
      <c r="B110" s="659" t="s">
        <v>123</v>
      </c>
      <c r="C110" s="659"/>
      <c r="D110" s="183"/>
      <c r="E110" s="183"/>
      <c r="F110" s="183"/>
      <c r="G110" s="183"/>
      <c r="H110" s="183"/>
      <c r="I110" s="183"/>
      <c r="J110" s="183"/>
      <c r="K110" s="183"/>
      <c r="L110" s="183"/>
    </row>
    <row r="111" spans="2:12" ht="4.5" customHeight="1">
      <c r="B111" s="183"/>
      <c r="C111" s="278"/>
      <c r="D111" s="656">
        <v>34940</v>
      </c>
      <c r="E111" s="656">
        <v>46972</v>
      </c>
      <c r="F111" s="656">
        <v>1388</v>
      </c>
      <c r="G111" s="656">
        <v>8044</v>
      </c>
      <c r="H111" s="656">
        <v>39462</v>
      </c>
      <c r="I111" s="656">
        <f>SUM(I105:I110)</f>
        <v>658</v>
      </c>
      <c r="J111" s="656">
        <f>SUM(J105:J110)</f>
        <v>6126</v>
      </c>
      <c r="K111" s="656">
        <v>0</v>
      </c>
      <c r="L111" s="656">
        <f>SUM(L105:L110)</f>
        <v>137590</v>
      </c>
    </row>
    <row r="112" spans="2:12" ht="25.5" customHeight="1">
      <c r="B112" s="172"/>
      <c r="C112" s="296"/>
      <c r="D112" s="658"/>
      <c r="E112" s="658"/>
      <c r="F112" s="658"/>
      <c r="G112" s="658"/>
      <c r="H112" s="658"/>
      <c r="I112" s="658"/>
      <c r="J112" s="658"/>
      <c r="K112" s="658"/>
      <c r="L112" s="697"/>
    </row>
    <row r="113" spans="2:12" ht="29.25" customHeight="1">
      <c r="B113" s="514" t="s">
        <v>296</v>
      </c>
      <c r="C113" s="515"/>
      <c r="D113" s="289"/>
      <c r="E113" s="289"/>
      <c r="F113" s="289"/>
      <c r="G113" s="289"/>
      <c r="H113" s="289"/>
      <c r="I113" s="289"/>
      <c r="J113" s="289"/>
      <c r="K113" s="289"/>
      <c r="L113" s="291">
        <v>248841</v>
      </c>
    </row>
    <row r="114" spans="2:12" ht="29.25" customHeight="1">
      <c r="B114" s="516" t="s">
        <v>160</v>
      </c>
      <c r="C114" s="515"/>
      <c r="D114" s="289"/>
      <c r="E114" s="289"/>
      <c r="F114" s="289"/>
      <c r="G114" s="289"/>
      <c r="H114" s="289"/>
      <c r="I114" s="289"/>
      <c r="J114" s="289"/>
      <c r="K114" s="289"/>
      <c r="L114" s="293">
        <f>SUM(L111:L113)</f>
        <v>386431</v>
      </c>
    </row>
    <row r="115" spans="2:12" ht="29.25" customHeight="1">
      <c r="B115" s="514" t="s">
        <v>25</v>
      </c>
      <c r="C115" s="517"/>
      <c r="D115" s="292"/>
      <c r="E115" s="292"/>
      <c r="F115" s="292"/>
      <c r="G115" s="292"/>
      <c r="H115" s="292"/>
      <c r="I115" s="292"/>
      <c r="J115" s="292"/>
      <c r="K115" s="292"/>
      <c r="L115" s="213">
        <v>-35033</v>
      </c>
    </row>
    <row r="116" spans="2:12" ht="29.25" customHeight="1" thickBot="1">
      <c r="B116" s="514" t="s">
        <v>420</v>
      </c>
      <c r="C116" s="514"/>
      <c r="D116" s="182"/>
      <c r="E116" s="182"/>
      <c r="F116" s="182"/>
      <c r="G116" s="182"/>
      <c r="H116" s="182"/>
      <c r="I116" s="182"/>
      <c r="J116" s="182"/>
      <c r="K116" s="182"/>
      <c r="L116" s="175">
        <f>SUM(L114:L115)</f>
        <v>351398</v>
      </c>
    </row>
    <row r="117" spans="2:12" ht="3" customHeight="1">
      <c r="B117" s="136"/>
      <c r="C117" s="136"/>
      <c r="D117" s="294"/>
      <c r="E117" s="294"/>
      <c r="F117" s="294"/>
      <c r="G117" s="294"/>
      <c r="H117" s="294"/>
      <c r="I117" s="294"/>
      <c r="J117" s="294"/>
      <c r="K117" s="294"/>
      <c r="L117" s="170"/>
    </row>
    <row r="118" spans="1:16" s="276" customFormat="1" ht="18.75" customHeight="1" hidden="1">
      <c r="A118" s="275"/>
      <c r="B118" s="170"/>
      <c r="C118" s="170"/>
      <c r="D118" s="46"/>
      <c r="E118" s="46"/>
      <c r="F118" s="46"/>
      <c r="G118" s="46"/>
      <c r="H118" s="46"/>
      <c r="I118" s="46"/>
      <c r="J118" s="46"/>
      <c r="K118" s="46"/>
      <c r="L118" s="136"/>
      <c r="N118" s="277"/>
      <c r="O118" s="277"/>
      <c r="P118" s="277"/>
    </row>
    <row r="119" spans="2:12" ht="0.75" customHeight="1" hidden="1">
      <c r="B119" s="256"/>
      <c r="C119" s="297"/>
      <c r="D119" s="297"/>
      <c r="E119" s="297"/>
      <c r="F119" s="297"/>
      <c r="G119" s="297"/>
      <c r="H119" s="297"/>
      <c r="I119" s="297"/>
      <c r="J119" s="297"/>
      <c r="K119" s="297"/>
      <c r="L119" s="297"/>
    </row>
    <row r="120" spans="1:16" s="508" customFormat="1" ht="60.75" customHeight="1">
      <c r="A120" s="402" t="s">
        <v>402</v>
      </c>
      <c r="B120" s="407" t="s">
        <v>396</v>
      </c>
      <c r="C120" s="505"/>
      <c r="D120" s="505"/>
      <c r="E120" s="505"/>
      <c r="F120" s="505"/>
      <c r="G120" s="505"/>
      <c r="H120" s="506"/>
      <c r="I120" s="506"/>
      <c r="J120" s="507"/>
      <c r="K120" s="507"/>
      <c r="L120" s="506"/>
      <c r="N120" s="509"/>
      <c r="O120" s="509"/>
      <c r="P120" s="509"/>
    </row>
    <row r="121" spans="1:12" s="420" customFormat="1" ht="70.5" customHeight="1">
      <c r="A121" s="428" t="s">
        <v>67</v>
      </c>
      <c r="B121" s="662" t="s">
        <v>338</v>
      </c>
      <c r="C121" s="673"/>
      <c r="D121" s="673"/>
      <c r="E121" s="673"/>
      <c r="F121" s="673"/>
      <c r="G121" s="673"/>
      <c r="H121" s="673"/>
      <c r="I121" s="673"/>
      <c r="J121" s="673"/>
      <c r="K121" s="673"/>
      <c r="L121" s="673"/>
    </row>
    <row r="122" spans="1:12" s="420" customFormat="1" ht="117" customHeight="1">
      <c r="A122" s="428" t="s">
        <v>68</v>
      </c>
      <c r="B122" s="662" t="s">
        <v>336</v>
      </c>
      <c r="C122" s="673"/>
      <c r="D122" s="673"/>
      <c r="E122" s="673"/>
      <c r="F122" s="673"/>
      <c r="G122" s="673"/>
      <c r="H122" s="673"/>
      <c r="I122" s="673"/>
      <c r="J122" s="673"/>
      <c r="K122" s="673"/>
      <c r="L122" s="673"/>
    </row>
    <row r="123" spans="1:12" s="420" customFormat="1" ht="43.5" customHeight="1">
      <c r="A123" s="428" t="s">
        <v>389</v>
      </c>
      <c r="B123" s="662" t="s">
        <v>337</v>
      </c>
      <c r="C123" s="673"/>
      <c r="D123" s="673"/>
      <c r="E123" s="673"/>
      <c r="F123" s="673"/>
      <c r="G123" s="673"/>
      <c r="H123" s="673"/>
      <c r="I123" s="673"/>
      <c r="J123" s="673"/>
      <c r="K123" s="673"/>
      <c r="L123" s="673"/>
    </row>
    <row r="124" spans="1:16" s="254" customFormat="1" ht="63.75" customHeight="1">
      <c r="A124" s="243"/>
      <c r="B124" s="688" t="s">
        <v>217</v>
      </c>
      <c r="C124" s="677"/>
      <c r="D124" s="677"/>
      <c r="E124" s="677"/>
      <c r="F124" s="677"/>
      <c r="G124" s="677"/>
      <c r="H124" s="677"/>
      <c r="I124" s="677"/>
      <c r="J124" s="677"/>
      <c r="K124" s="677"/>
      <c r="L124" s="677"/>
      <c r="N124" s="255"/>
      <c r="O124" s="255"/>
      <c r="P124" s="255"/>
    </row>
    <row r="125" spans="1:16" s="420" customFormat="1" ht="48" customHeight="1">
      <c r="A125" s="402" t="s">
        <v>403</v>
      </c>
      <c r="B125" s="407" t="s">
        <v>211</v>
      </c>
      <c r="C125" s="439"/>
      <c r="D125" s="439"/>
      <c r="E125" s="439"/>
      <c r="F125" s="439"/>
      <c r="G125" s="440"/>
      <c r="H125" s="440"/>
      <c r="I125" s="440"/>
      <c r="J125" s="440"/>
      <c r="K125" s="440"/>
      <c r="L125" s="440"/>
      <c r="N125" s="421"/>
      <c r="O125" s="421"/>
      <c r="P125" s="421"/>
    </row>
    <row r="126" spans="1:16" s="420" customFormat="1" ht="49.5" customHeight="1">
      <c r="A126" s="441"/>
      <c r="B126" s="676" t="s">
        <v>315</v>
      </c>
      <c r="C126" s="677"/>
      <c r="D126" s="677"/>
      <c r="E126" s="677"/>
      <c r="F126" s="677"/>
      <c r="G126" s="677"/>
      <c r="H126" s="677"/>
      <c r="I126" s="677"/>
      <c r="J126" s="677"/>
      <c r="K126" s="677"/>
      <c r="L126" s="677"/>
      <c r="N126" s="421"/>
      <c r="O126" s="421"/>
      <c r="P126" s="421"/>
    </row>
    <row r="127" spans="1:16" s="420" customFormat="1" ht="44.25" customHeight="1">
      <c r="A127" s="402" t="s">
        <v>405</v>
      </c>
      <c r="B127" s="407" t="s">
        <v>404</v>
      </c>
      <c r="C127" s="439"/>
      <c r="D127" s="439"/>
      <c r="E127" s="439"/>
      <c r="F127" s="439"/>
      <c r="G127" s="440"/>
      <c r="H127" s="440"/>
      <c r="I127" s="440"/>
      <c r="J127" s="440"/>
      <c r="K127" s="440"/>
      <c r="L127" s="440"/>
      <c r="N127" s="421"/>
      <c r="O127" s="421"/>
      <c r="P127" s="421"/>
    </row>
    <row r="128" spans="1:16" s="420" customFormat="1" ht="52.5" customHeight="1">
      <c r="A128" s="441"/>
      <c r="B128" s="676" t="s">
        <v>284</v>
      </c>
      <c r="C128" s="677"/>
      <c r="D128" s="677"/>
      <c r="E128" s="677"/>
      <c r="F128" s="677"/>
      <c r="G128" s="677"/>
      <c r="H128" s="677"/>
      <c r="I128" s="677"/>
      <c r="J128" s="677"/>
      <c r="K128" s="677"/>
      <c r="L128" s="677"/>
      <c r="N128" s="421"/>
      <c r="O128" s="421"/>
      <c r="P128" s="421"/>
    </row>
    <row r="129" spans="1:16" s="420" customFormat="1" ht="45" customHeight="1">
      <c r="A129" s="402" t="s">
        <v>406</v>
      </c>
      <c r="B129" s="407" t="s">
        <v>95</v>
      </c>
      <c r="C129" s="431"/>
      <c r="D129" s="431"/>
      <c r="E129" s="431"/>
      <c r="F129" s="431"/>
      <c r="G129" s="431"/>
      <c r="H129" s="432"/>
      <c r="I129" s="432"/>
      <c r="J129" s="433"/>
      <c r="K129" s="433"/>
      <c r="L129" s="432"/>
      <c r="N129" s="421"/>
      <c r="O129" s="421"/>
      <c r="P129" s="421"/>
    </row>
    <row r="130" spans="1:12" s="420" customFormat="1" ht="90" customHeight="1">
      <c r="A130" s="428" t="s">
        <v>67</v>
      </c>
      <c r="B130" s="674" t="s">
        <v>378</v>
      </c>
      <c r="C130" s="689"/>
      <c r="D130" s="689"/>
      <c r="E130" s="689"/>
      <c r="F130" s="689"/>
      <c r="G130" s="689"/>
      <c r="H130" s="689"/>
      <c r="I130" s="689"/>
      <c r="J130" s="689"/>
      <c r="K130" s="689"/>
      <c r="L130" s="689"/>
    </row>
    <row r="131" spans="1:12" s="420" customFormat="1" ht="75" customHeight="1">
      <c r="A131" s="428" t="s">
        <v>68</v>
      </c>
      <c r="B131" s="674" t="s">
        <v>316</v>
      </c>
      <c r="C131" s="689"/>
      <c r="D131" s="689"/>
      <c r="E131" s="689"/>
      <c r="F131" s="689"/>
      <c r="G131" s="689"/>
      <c r="H131" s="689"/>
      <c r="I131" s="689"/>
      <c r="J131" s="689"/>
      <c r="K131" s="689"/>
      <c r="L131" s="689"/>
    </row>
    <row r="132" spans="1:16" s="420" customFormat="1" ht="93" customHeight="1">
      <c r="A132" s="428" t="s">
        <v>389</v>
      </c>
      <c r="B132" s="674" t="s">
        <v>317</v>
      </c>
      <c r="C132" s="689"/>
      <c r="D132" s="689"/>
      <c r="E132" s="689"/>
      <c r="F132" s="689"/>
      <c r="G132" s="689"/>
      <c r="H132" s="689"/>
      <c r="I132" s="689"/>
      <c r="J132" s="689"/>
      <c r="K132" s="689"/>
      <c r="L132" s="689"/>
      <c r="N132" s="421"/>
      <c r="O132" s="421"/>
      <c r="P132" s="421"/>
    </row>
    <row r="133" spans="1:12" s="420" customFormat="1" ht="177.75" customHeight="1">
      <c r="A133" s="428" t="s">
        <v>164</v>
      </c>
      <c r="B133" s="674" t="s">
        <v>266</v>
      </c>
      <c r="C133" s="673"/>
      <c r="D133" s="673"/>
      <c r="E133" s="673"/>
      <c r="F133" s="673"/>
      <c r="G133" s="673"/>
      <c r="H133" s="673"/>
      <c r="I133" s="673"/>
      <c r="J133" s="673"/>
      <c r="K133" s="673"/>
      <c r="L133" s="673"/>
    </row>
    <row r="134" spans="1:16" s="420" customFormat="1" ht="66.75" customHeight="1">
      <c r="A134" s="428" t="s">
        <v>297</v>
      </c>
      <c r="B134" s="674" t="s">
        <v>361</v>
      </c>
      <c r="C134" s="689"/>
      <c r="D134" s="689"/>
      <c r="E134" s="689"/>
      <c r="F134" s="689"/>
      <c r="G134" s="689"/>
      <c r="H134" s="689"/>
      <c r="I134" s="689"/>
      <c r="J134" s="689"/>
      <c r="K134" s="689"/>
      <c r="L134" s="689"/>
      <c r="N134" s="421"/>
      <c r="O134" s="421"/>
      <c r="P134" s="421"/>
    </row>
    <row r="135" spans="1:16" s="420" customFormat="1" ht="93" customHeight="1">
      <c r="A135" s="428" t="s">
        <v>299</v>
      </c>
      <c r="B135" s="674" t="s">
        <v>360</v>
      </c>
      <c r="C135" s="674"/>
      <c r="D135" s="674"/>
      <c r="E135" s="674"/>
      <c r="F135" s="674"/>
      <c r="G135" s="674"/>
      <c r="H135" s="674"/>
      <c r="I135" s="674"/>
      <c r="J135" s="674"/>
      <c r="K135" s="674"/>
      <c r="L135" s="674"/>
      <c r="N135" s="421"/>
      <c r="O135" s="421"/>
      <c r="P135" s="421"/>
    </row>
    <row r="136" spans="1:12" s="420" customFormat="1" ht="69.75" customHeight="1">
      <c r="A136" s="428" t="s">
        <v>388</v>
      </c>
      <c r="B136" s="679" t="s">
        <v>359</v>
      </c>
      <c r="C136" s="673"/>
      <c r="D136" s="673"/>
      <c r="E136" s="673"/>
      <c r="F136" s="673"/>
      <c r="G136" s="673"/>
      <c r="H136" s="673"/>
      <c r="I136" s="673"/>
      <c r="J136" s="673"/>
      <c r="K136" s="673"/>
      <c r="L136" s="673"/>
    </row>
    <row r="137" spans="1:12" s="420" customFormat="1" ht="91.5" customHeight="1">
      <c r="A137" s="428" t="s">
        <v>351</v>
      </c>
      <c r="B137" s="679" t="s">
        <v>265</v>
      </c>
      <c r="C137" s="673"/>
      <c r="D137" s="673"/>
      <c r="E137" s="673"/>
      <c r="F137" s="673"/>
      <c r="G137" s="673"/>
      <c r="H137" s="673"/>
      <c r="I137" s="673"/>
      <c r="J137" s="673"/>
      <c r="K137" s="673"/>
      <c r="L137" s="673"/>
    </row>
    <row r="138" spans="1:16" s="445" customFormat="1" ht="42" customHeight="1">
      <c r="A138" s="428"/>
      <c r="B138" s="676" t="s">
        <v>244</v>
      </c>
      <c r="C138" s="677"/>
      <c r="D138" s="677"/>
      <c r="E138" s="677"/>
      <c r="F138" s="677"/>
      <c r="G138" s="677"/>
      <c r="H138" s="677"/>
      <c r="I138" s="677"/>
      <c r="J138" s="677"/>
      <c r="K138" s="677"/>
      <c r="L138" s="677"/>
      <c r="N138" s="446"/>
      <c r="O138" s="446"/>
      <c r="P138" s="446"/>
    </row>
    <row r="139" spans="1:16" s="420" customFormat="1" ht="57.75" customHeight="1">
      <c r="A139" s="402" t="s">
        <v>407</v>
      </c>
      <c r="B139" s="407" t="s">
        <v>374</v>
      </c>
      <c r="C139" s="439"/>
      <c r="D139" s="439"/>
      <c r="E139" s="439"/>
      <c r="F139" s="439"/>
      <c r="G139" s="440"/>
      <c r="H139" s="440"/>
      <c r="I139" s="440"/>
      <c r="J139" s="440"/>
      <c r="K139" s="440"/>
      <c r="L139" s="440"/>
      <c r="N139" s="421"/>
      <c r="O139" s="421"/>
      <c r="P139" s="421"/>
    </row>
    <row r="140" spans="1:16" s="444" customFormat="1" ht="67.5" customHeight="1">
      <c r="A140" s="398"/>
      <c r="B140" s="670" t="s">
        <v>285</v>
      </c>
      <c r="C140" s="690"/>
      <c r="D140" s="690"/>
      <c r="E140" s="690"/>
      <c r="F140" s="690"/>
      <c r="G140" s="690"/>
      <c r="H140" s="690"/>
      <c r="I140" s="690"/>
      <c r="J140" s="690"/>
      <c r="K140" s="690"/>
      <c r="L140" s="690"/>
      <c r="N140" s="421"/>
      <c r="O140" s="421"/>
      <c r="P140" s="421"/>
    </row>
    <row r="141" spans="1:16" s="302" customFormat="1" ht="5.25" customHeight="1" hidden="1">
      <c r="A141" s="243"/>
      <c r="B141" s="305"/>
      <c r="C141" s="305"/>
      <c r="D141" s="305"/>
      <c r="E141" s="305"/>
      <c r="F141" s="305"/>
      <c r="G141" s="305"/>
      <c r="H141" s="263"/>
      <c r="I141" s="263"/>
      <c r="J141" s="306"/>
      <c r="L141" s="263"/>
      <c r="N141" s="255"/>
      <c r="O141" s="255"/>
      <c r="P141" s="255"/>
    </row>
    <row r="142" spans="1:16" s="420" customFormat="1" ht="53.25" customHeight="1">
      <c r="A142" s="402" t="s">
        <v>153</v>
      </c>
      <c r="B142" s="407" t="s">
        <v>281</v>
      </c>
      <c r="C142" s="439"/>
      <c r="D142" s="439"/>
      <c r="E142" s="439"/>
      <c r="F142" s="439"/>
      <c r="G142" s="440"/>
      <c r="H142" s="440"/>
      <c r="I142" s="440"/>
      <c r="J142" s="440"/>
      <c r="K142" s="440"/>
      <c r="L142" s="440"/>
      <c r="N142" s="421"/>
      <c r="O142" s="421"/>
      <c r="P142" s="421"/>
    </row>
    <row r="143" spans="1:16" s="259" customFormat="1" ht="30" customHeight="1">
      <c r="A143" s="422"/>
      <c r="B143" s="447" t="s">
        <v>362</v>
      </c>
      <c r="C143" s="447"/>
      <c r="D143" s="307"/>
      <c r="E143" s="307"/>
      <c r="F143" s="308"/>
      <c r="G143" s="309"/>
      <c r="H143" s="308"/>
      <c r="I143" s="308"/>
      <c r="J143" s="308"/>
      <c r="K143" s="309"/>
      <c r="L143" s="308"/>
      <c r="N143" s="310"/>
      <c r="O143" s="310"/>
      <c r="P143" s="310"/>
    </row>
    <row r="144" spans="1:16" s="259" customFormat="1" ht="67.5" customHeight="1">
      <c r="A144" s="264"/>
      <c r="B144" s="311"/>
      <c r="C144" s="307"/>
      <c r="D144" s="307"/>
      <c r="E144" s="307"/>
      <c r="G144" s="550" t="s">
        <v>260</v>
      </c>
      <c r="H144" s="551"/>
      <c r="I144" s="550" t="s">
        <v>261</v>
      </c>
      <c r="L144" s="308"/>
      <c r="N144" s="310"/>
      <c r="O144" s="310"/>
      <c r="P144" s="310"/>
    </row>
    <row r="145" spans="1:16" s="259" customFormat="1" ht="25.5" customHeight="1">
      <c r="A145" s="264"/>
      <c r="B145" s="307"/>
      <c r="C145" s="307"/>
      <c r="D145" s="307"/>
      <c r="E145" s="307"/>
      <c r="G145" s="57" t="s">
        <v>81</v>
      </c>
      <c r="H145" s="308"/>
      <c r="I145" s="57" t="s">
        <v>81</v>
      </c>
      <c r="L145" s="308"/>
      <c r="N145" s="310"/>
      <c r="O145" s="310"/>
      <c r="P145" s="310"/>
    </row>
    <row r="146" spans="1:16" s="259" customFormat="1" ht="28.5" customHeight="1">
      <c r="A146" s="264"/>
      <c r="B146" s="447" t="s">
        <v>307</v>
      </c>
      <c r="C146" s="447"/>
      <c r="D146" s="307"/>
      <c r="E146" s="307"/>
      <c r="G146" s="47">
        <v>0</v>
      </c>
      <c r="H146" s="308"/>
      <c r="I146" s="47">
        <v>53000</v>
      </c>
      <c r="L146" s="308"/>
      <c r="N146" s="310"/>
      <c r="O146" s="310"/>
      <c r="P146" s="310"/>
    </row>
    <row r="147" spans="1:16" s="259" customFormat="1" ht="30.75" customHeight="1">
      <c r="A147" s="264"/>
      <c r="B147" s="447" t="s">
        <v>262</v>
      </c>
      <c r="C147" s="447"/>
      <c r="D147" s="307"/>
      <c r="E147" s="307"/>
      <c r="G147" s="312">
        <v>376000</v>
      </c>
      <c r="H147" s="313"/>
      <c r="I147" s="312">
        <v>316000</v>
      </c>
      <c r="L147" s="313"/>
      <c r="N147" s="310"/>
      <c r="O147" s="310"/>
      <c r="P147" s="310"/>
    </row>
    <row r="148" spans="1:16" s="259" customFormat="1" ht="24.75" customHeight="1" hidden="1">
      <c r="A148" s="264"/>
      <c r="B148" s="307"/>
      <c r="C148" s="307"/>
      <c r="D148" s="307"/>
      <c r="E148" s="307"/>
      <c r="G148" s="312"/>
      <c r="H148" s="313"/>
      <c r="I148" s="314"/>
      <c r="L148" s="313"/>
      <c r="N148" s="310"/>
      <c r="O148" s="310"/>
      <c r="P148" s="310"/>
    </row>
    <row r="149" spans="1:16" s="278" customFormat="1" ht="24.75" customHeight="1" hidden="1">
      <c r="A149" s="283"/>
      <c r="G149" s="312"/>
      <c r="H149" s="259"/>
      <c r="L149" s="259"/>
      <c r="N149" s="284"/>
      <c r="O149" s="284"/>
      <c r="P149" s="284"/>
    </row>
    <row r="150" spans="1:16" s="278" customFormat="1" ht="24.75" customHeight="1" hidden="1">
      <c r="A150" s="283"/>
      <c r="G150" s="312"/>
      <c r="H150" s="259"/>
      <c r="L150" s="259"/>
      <c r="N150" s="284"/>
      <c r="O150" s="284"/>
      <c r="P150" s="284"/>
    </row>
    <row r="151" spans="1:16" s="316" customFormat="1" ht="30.75" customHeight="1" thickBot="1">
      <c r="A151" s="315"/>
      <c r="G151" s="317">
        <v>376000</v>
      </c>
      <c r="H151" s="318"/>
      <c r="I151" s="317">
        <v>369000</v>
      </c>
      <c r="L151" s="318"/>
      <c r="N151" s="319"/>
      <c r="O151" s="319"/>
      <c r="P151" s="319"/>
    </row>
    <row r="152" spans="1:16" s="420" customFormat="1" ht="53.25" customHeight="1">
      <c r="A152" s="526" t="s">
        <v>195</v>
      </c>
      <c r="B152" s="407"/>
      <c r="C152" s="439"/>
      <c r="D152" s="439"/>
      <c r="E152" s="439"/>
      <c r="F152" s="439"/>
      <c r="G152" s="440"/>
      <c r="H152" s="440"/>
      <c r="I152" s="440"/>
      <c r="J152" s="440"/>
      <c r="K152" s="440"/>
      <c r="L152" s="440"/>
      <c r="N152" s="421"/>
      <c r="O152" s="421"/>
      <c r="P152" s="421"/>
    </row>
    <row r="153" spans="1:16" s="420" customFormat="1" ht="46.5" customHeight="1">
      <c r="A153" s="402" t="s">
        <v>408</v>
      </c>
      <c r="B153" s="407" t="s">
        <v>280</v>
      </c>
      <c r="C153" s="439"/>
      <c r="D153" s="439"/>
      <c r="E153" s="439"/>
      <c r="F153" s="439"/>
      <c r="G153" s="440"/>
      <c r="H153" s="440"/>
      <c r="I153" s="440"/>
      <c r="J153" s="440"/>
      <c r="K153" s="440"/>
      <c r="L153" s="440"/>
      <c r="N153" s="421"/>
      <c r="O153" s="421"/>
      <c r="P153" s="421"/>
    </row>
    <row r="154" spans="1:12" s="435" customFormat="1" ht="120" customHeight="1">
      <c r="A154" s="448"/>
      <c r="B154" s="670" t="s">
        <v>214</v>
      </c>
      <c r="C154" s="690"/>
      <c r="D154" s="690"/>
      <c r="E154" s="690"/>
      <c r="F154" s="690"/>
      <c r="G154" s="690"/>
      <c r="H154" s="690"/>
      <c r="I154" s="690"/>
      <c r="J154" s="690"/>
      <c r="K154" s="690"/>
      <c r="L154" s="690"/>
    </row>
    <row r="155" spans="1:16" ht="174.75" customHeight="1">
      <c r="A155" s="33"/>
      <c r="B155" s="670" t="s">
        <v>289</v>
      </c>
      <c r="C155" s="690"/>
      <c r="D155" s="690"/>
      <c r="E155" s="690"/>
      <c r="F155" s="690"/>
      <c r="G155" s="690"/>
      <c r="H155" s="690"/>
      <c r="I155" s="690"/>
      <c r="J155" s="690"/>
      <c r="K155" s="690"/>
      <c r="L155" s="690"/>
      <c r="N155" s="230"/>
      <c r="O155" s="230"/>
      <c r="P155" s="230"/>
    </row>
    <row r="156" spans="1:16" ht="161.25" customHeight="1">
      <c r="A156" s="33"/>
      <c r="B156" s="670" t="s">
        <v>2</v>
      </c>
      <c r="C156" s="690"/>
      <c r="D156" s="690"/>
      <c r="E156" s="690"/>
      <c r="F156" s="690"/>
      <c r="G156" s="690"/>
      <c r="H156" s="690"/>
      <c r="I156" s="690"/>
      <c r="J156" s="690"/>
      <c r="K156" s="690"/>
      <c r="L156" s="690"/>
      <c r="N156" s="230"/>
      <c r="O156" s="230"/>
      <c r="P156" s="230"/>
    </row>
    <row r="157" spans="1:16" ht="112.5" customHeight="1">
      <c r="A157" s="33"/>
      <c r="B157" s="678" t="s">
        <v>414</v>
      </c>
      <c r="C157" s="678"/>
      <c r="D157" s="678"/>
      <c r="E157" s="678"/>
      <c r="F157" s="678"/>
      <c r="G157" s="678"/>
      <c r="H157" s="678"/>
      <c r="I157" s="678"/>
      <c r="J157" s="678"/>
      <c r="K157" s="678"/>
      <c r="L157" s="678"/>
      <c r="N157" s="230"/>
      <c r="O157" s="230"/>
      <c r="P157" s="230"/>
    </row>
    <row r="158" spans="1:16" ht="259.5" customHeight="1">
      <c r="A158" s="33"/>
      <c r="B158" s="670" t="s">
        <v>415</v>
      </c>
      <c r="C158" s="670"/>
      <c r="D158" s="670"/>
      <c r="E158" s="670"/>
      <c r="F158" s="670"/>
      <c r="G158" s="670"/>
      <c r="H158" s="670"/>
      <c r="I158" s="670"/>
      <c r="J158" s="670"/>
      <c r="K158" s="670"/>
      <c r="L158" s="670"/>
      <c r="N158" s="230"/>
      <c r="O158" s="230"/>
      <c r="P158" s="230"/>
    </row>
    <row r="159" spans="1:16" s="457" customFormat="1" ht="48" customHeight="1">
      <c r="A159" s="451" t="s">
        <v>390</v>
      </c>
      <c r="B159" s="452" t="s">
        <v>279</v>
      </c>
      <c r="C159" s="453"/>
      <c r="D159" s="453"/>
      <c r="E159" s="453"/>
      <c r="F159" s="453"/>
      <c r="G159" s="453"/>
      <c r="H159" s="453"/>
      <c r="I159" s="453"/>
      <c r="J159" s="454"/>
      <c r="K159" s="455"/>
      <c r="L159" s="456"/>
      <c r="N159" s="458"/>
      <c r="O159" s="458"/>
      <c r="P159" s="458"/>
    </row>
    <row r="160" spans="1:12" s="435" customFormat="1" ht="63.75" customHeight="1">
      <c r="A160" s="510"/>
      <c r="B160" s="670" t="s">
        <v>215</v>
      </c>
      <c r="C160" s="670"/>
      <c r="D160" s="670"/>
      <c r="E160" s="670"/>
      <c r="F160" s="670"/>
      <c r="G160" s="670"/>
      <c r="H160" s="670"/>
      <c r="I160" s="670"/>
      <c r="J160" s="670"/>
      <c r="K160" s="670"/>
      <c r="L160" s="670"/>
    </row>
    <row r="161" spans="1:12" s="435" customFormat="1" ht="171" customHeight="1">
      <c r="A161" s="510"/>
      <c r="B161" s="670" t="s">
        <v>216</v>
      </c>
      <c r="C161" s="690"/>
      <c r="D161" s="690"/>
      <c r="E161" s="690"/>
      <c r="F161" s="690"/>
      <c r="G161" s="690"/>
      <c r="H161" s="690"/>
      <c r="I161" s="690"/>
      <c r="J161" s="690"/>
      <c r="K161" s="690"/>
      <c r="L161" s="690"/>
    </row>
    <row r="162" spans="1:16" s="326" customFormat="1" ht="42" customHeight="1">
      <c r="A162" s="451" t="s">
        <v>154</v>
      </c>
      <c r="B162" s="452" t="s">
        <v>355</v>
      </c>
      <c r="C162" s="322"/>
      <c r="D162" s="322"/>
      <c r="E162" s="322"/>
      <c r="F162" s="322"/>
      <c r="G162" s="322"/>
      <c r="H162" s="322"/>
      <c r="I162" s="322"/>
      <c r="J162" s="323"/>
      <c r="K162" s="324"/>
      <c r="L162" s="325"/>
      <c r="N162" s="327"/>
      <c r="O162" s="327"/>
      <c r="P162" s="327"/>
    </row>
    <row r="163" spans="1:12" ht="174.75" customHeight="1">
      <c r="A163" s="33"/>
      <c r="B163" s="670" t="s">
        <v>356</v>
      </c>
      <c r="C163" s="690"/>
      <c r="D163" s="690"/>
      <c r="E163" s="690"/>
      <c r="F163" s="690"/>
      <c r="G163" s="690"/>
      <c r="H163" s="690"/>
      <c r="I163" s="690"/>
      <c r="J163" s="690"/>
      <c r="K163" s="690"/>
      <c r="L163" s="690"/>
    </row>
    <row r="164" spans="1:16" s="460" customFormat="1" ht="33.75" customHeight="1">
      <c r="A164" s="451" t="s">
        <v>155</v>
      </c>
      <c r="B164" s="452" t="s">
        <v>152</v>
      </c>
      <c r="C164" s="439"/>
      <c r="D164" s="439"/>
      <c r="E164" s="439"/>
      <c r="F164" s="439"/>
      <c r="G164" s="439"/>
      <c r="H164" s="439"/>
      <c r="I164" s="439"/>
      <c r="J164" s="439"/>
      <c r="K164" s="459"/>
      <c r="L164" s="459"/>
      <c r="N164" s="461"/>
      <c r="O164" s="461"/>
      <c r="P164" s="461"/>
    </row>
    <row r="165" spans="1:16" s="328" customFormat="1" ht="63.75" customHeight="1">
      <c r="A165" s="330"/>
      <c r="B165" s="670" t="s">
        <v>182</v>
      </c>
      <c r="C165" s="690"/>
      <c r="D165" s="690"/>
      <c r="E165" s="690"/>
      <c r="F165" s="690"/>
      <c r="G165" s="690"/>
      <c r="H165" s="690"/>
      <c r="I165" s="690"/>
      <c r="J165" s="690"/>
      <c r="K165" s="690"/>
      <c r="L165" s="690"/>
      <c r="N165" s="329"/>
      <c r="O165" s="329"/>
      <c r="P165" s="329"/>
    </row>
    <row r="166" spans="3:16" s="254" customFormat="1" ht="25.5" customHeight="1">
      <c r="C166" s="262"/>
      <c r="D166" s="262"/>
      <c r="E166" s="262"/>
      <c r="F166" s="262"/>
      <c r="G166" s="262"/>
      <c r="H166" s="331"/>
      <c r="I166" s="331"/>
      <c r="J166" s="57" t="s">
        <v>28</v>
      </c>
      <c r="K166" s="331"/>
      <c r="L166" s="57" t="s">
        <v>119</v>
      </c>
      <c r="N166" s="255"/>
      <c r="O166" s="255"/>
      <c r="P166" s="255"/>
    </row>
    <row r="167" spans="3:16" s="254" customFormat="1" ht="25.5" customHeight="1" thickBot="1">
      <c r="C167" s="262"/>
      <c r="D167" s="262"/>
      <c r="E167" s="262"/>
      <c r="F167" s="262"/>
      <c r="G167" s="262"/>
      <c r="H167" s="331"/>
      <c r="I167" s="331"/>
      <c r="J167" s="332" t="s">
        <v>118</v>
      </c>
      <c r="K167" s="333"/>
      <c r="L167" s="332" t="s">
        <v>118</v>
      </c>
      <c r="N167" s="255"/>
      <c r="O167" s="255"/>
      <c r="P167" s="255"/>
    </row>
    <row r="168" spans="1:16" s="254" customFormat="1" ht="25.5" customHeight="1">
      <c r="A168" s="243"/>
      <c r="B168" s="250"/>
      <c r="C168" s="262"/>
      <c r="D168" s="262"/>
      <c r="E168" s="262"/>
      <c r="F168" s="262"/>
      <c r="G168" s="262"/>
      <c r="H168" s="334"/>
      <c r="I168" s="334"/>
      <c r="J168" s="335" t="s">
        <v>241</v>
      </c>
      <c r="K168" s="336"/>
      <c r="L168" s="335" t="s">
        <v>241</v>
      </c>
      <c r="N168" s="255"/>
      <c r="O168" s="255"/>
      <c r="P168" s="255"/>
    </row>
    <row r="169" spans="1:16" s="303" customFormat="1" ht="24.75" customHeight="1">
      <c r="A169" s="243"/>
      <c r="B169" s="337"/>
      <c r="C169" s="262"/>
      <c r="D169" s="262"/>
      <c r="E169" s="262"/>
      <c r="F169" s="262"/>
      <c r="G169" s="680"/>
      <c r="H169" s="680"/>
      <c r="I169" s="338"/>
      <c r="J169" s="339" t="s">
        <v>24</v>
      </c>
      <c r="K169" s="339"/>
      <c r="L169" s="339" t="s">
        <v>24</v>
      </c>
      <c r="N169" s="304"/>
      <c r="O169" s="304"/>
      <c r="P169" s="304"/>
    </row>
    <row r="170" spans="1:16" s="254" customFormat="1" ht="4.5" customHeight="1" hidden="1">
      <c r="A170" s="243"/>
      <c r="B170" s="340"/>
      <c r="C170" s="340"/>
      <c r="D170" s="340"/>
      <c r="E170" s="340"/>
      <c r="F170" s="340"/>
      <c r="G170" s="340"/>
      <c r="H170" s="340"/>
      <c r="I170" s="340"/>
      <c r="J170" s="340"/>
      <c r="K170" s="340"/>
      <c r="L170" s="340"/>
      <c r="N170" s="255"/>
      <c r="O170" s="255"/>
      <c r="P170" s="255"/>
    </row>
    <row r="171" spans="1:16" s="254" customFormat="1" ht="4.5" customHeight="1" hidden="1">
      <c r="A171" s="243"/>
      <c r="B171" s="340"/>
      <c r="C171" s="340"/>
      <c r="D171" s="340"/>
      <c r="E171" s="340"/>
      <c r="F171" s="340"/>
      <c r="G171" s="340"/>
      <c r="H171" s="340"/>
      <c r="I171" s="340"/>
      <c r="J171" s="340"/>
      <c r="K171" s="340"/>
      <c r="L171" s="340"/>
      <c r="N171" s="255"/>
      <c r="O171" s="255"/>
      <c r="P171" s="255"/>
    </row>
    <row r="172" spans="1:16" s="254" customFormat="1" ht="31.5" customHeight="1">
      <c r="A172" s="398" t="s">
        <v>409</v>
      </c>
      <c r="B172" s="399" t="s">
        <v>25</v>
      </c>
      <c r="C172" s="462"/>
      <c r="D172" s="340"/>
      <c r="E172" s="340"/>
      <c r="F172" s="340"/>
      <c r="G172" s="340"/>
      <c r="H172" s="340"/>
      <c r="I172" s="340"/>
      <c r="J172" s="340"/>
      <c r="K172" s="340"/>
      <c r="L172" s="340"/>
      <c r="N172" s="255"/>
      <c r="O172" s="255"/>
      <c r="P172" s="255"/>
    </row>
    <row r="173" spans="1:16" s="254" customFormat="1" ht="25.5" customHeight="1">
      <c r="A173" s="398"/>
      <c r="B173" s="463" t="s">
        <v>416</v>
      </c>
      <c r="C173" s="447"/>
      <c r="D173" s="262"/>
      <c r="E173" s="262"/>
      <c r="F173" s="262"/>
      <c r="G173" s="262"/>
      <c r="H173" s="341"/>
      <c r="I173" s="341"/>
      <c r="J173" s="341"/>
      <c r="K173" s="342"/>
      <c r="L173" s="341"/>
      <c r="N173" s="255"/>
      <c r="O173" s="255"/>
      <c r="P173" s="255"/>
    </row>
    <row r="174" spans="1:16" s="254" customFormat="1" ht="26.25">
      <c r="A174" s="398"/>
      <c r="B174" s="464" t="s">
        <v>47</v>
      </c>
      <c r="C174" s="465"/>
      <c r="D174" s="343"/>
      <c r="E174" s="343"/>
      <c r="F174" s="343"/>
      <c r="G174" s="343"/>
      <c r="H174" s="344"/>
      <c r="I174" s="344"/>
      <c r="J174" s="345">
        <v>29247</v>
      </c>
      <c r="K174" s="266"/>
      <c r="L174" s="345">
        <f>61967+91</f>
        <v>62058</v>
      </c>
      <c r="N174" s="255"/>
      <c r="O174" s="255"/>
      <c r="P174" s="255"/>
    </row>
    <row r="175" spans="1:16" s="254" customFormat="1" ht="24.75" customHeight="1">
      <c r="A175" s="398"/>
      <c r="B175" s="464" t="s">
        <v>48</v>
      </c>
      <c r="C175" s="465"/>
      <c r="D175" s="343"/>
      <c r="E175" s="343"/>
      <c r="F175" s="343"/>
      <c r="G175" s="343"/>
      <c r="H175" s="345"/>
      <c r="I175" s="345"/>
      <c r="J175" s="346">
        <v>36529</v>
      </c>
      <c r="K175" s="347"/>
      <c r="L175" s="346">
        <v>107355</v>
      </c>
      <c r="N175" s="255"/>
      <c r="O175" s="255"/>
      <c r="P175" s="255"/>
    </row>
    <row r="176" spans="1:16" s="254" customFormat="1" ht="26.25">
      <c r="A176" s="398"/>
      <c r="B176" s="464"/>
      <c r="C176" s="465"/>
      <c r="D176" s="343"/>
      <c r="E176" s="343"/>
      <c r="F176" s="343"/>
      <c r="G176" s="343"/>
      <c r="H176" s="345"/>
      <c r="I176" s="345"/>
      <c r="J176" s="345">
        <f>SUM(J174:J175)</f>
        <v>65776</v>
      </c>
      <c r="K176" s="301"/>
      <c r="L176" s="345">
        <f>SUM(L174:L175)</f>
        <v>169413</v>
      </c>
      <c r="N176" s="255"/>
      <c r="O176" s="255"/>
      <c r="P176" s="255"/>
    </row>
    <row r="177" spans="1:16" s="254" customFormat="1" ht="25.5" customHeight="1">
      <c r="A177" s="398"/>
      <c r="B177" s="463" t="s">
        <v>349</v>
      </c>
      <c r="C177" s="447"/>
      <c r="D177" s="262"/>
      <c r="E177" s="262"/>
      <c r="F177" s="262"/>
      <c r="G177" s="262"/>
      <c r="H177" s="344"/>
      <c r="I177" s="344"/>
      <c r="J177" s="345">
        <v>-6192</v>
      </c>
      <c r="K177" s="301"/>
      <c r="L177" s="345">
        <f>7626-2761</f>
        <v>4865</v>
      </c>
      <c r="N177" s="255"/>
      <c r="O177" s="255"/>
      <c r="P177" s="255"/>
    </row>
    <row r="178" spans="1:16" s="254" customFormat="1" ht="24.75" customHeight="1" thickBot="1">
      <c r="A178" s="243"/>
      <c r="B178" s="348"/>
      <c r="C178" s="262"/>
      <c r="D178" s="262"/>
      <c r="E178" s="262"/>
      <c r="F178" s="262"/>
      <c r="G178" s="262"/>
      <c r="H178" s="344"/>
      <c r="I178" s="344"/>
      <c r="J178" s="349">
        <f>SUM(J176:J177)</f>
        <v>59584</v>
      </c>
      <c r="K178" s="350"/>
      <c r="L178" s="349">
        <f>SUM(L176:L177)</f>
        <v>174278</v>
      </c>
      <c r="N178" s="255"/>
      <c r="O178" s="255"/>
      <c r="P178" s="255"/>
    </row>
    <row r="179" spans="1:16" s="254" customFormat="1" ht="90" customHeight="1">
      <c r="A179" s="243"/>
      <c r="B179" s="676" t="s">
        <v>290</v>
      </c>
      <c r="C179" s="677"/>
      <c r="D179" s="677"/>
      <c r="E179" s="677"/>
      <c r="F179" s="677"/>
      <c r="G179" s="677"/>
      <c r="H179" s="677"/>
      <c r="I179" s="677"/>
      <c r="J179" s="677"/>
      <c r="K179" s="677"/>
      <c r="L179" s="677"/>
      <c r="N179" s="255"/>
      <c r="O179" s="255"/>
      <c r="P179" s="255"/>
    </row>
    <row r="180" spans="1:16" s="416" customFormat="1" ht="40.5" customHeight="1">
      <c r="A180" s="398" t="s">
        <v>411</v>
      </c>
      <c r="B180" s="466" t="s">
        <v>410</v>
      </c>
      <c r="C180" s="447"/>
      <c r="D180" s="447"/>
      <c r="E180" s="447"/>
      <c r="F180" s="447"/>
      <c r="G180" s="447"/>
      <c r="H180" s="442"/>
      <c r="I180" s="442"/>
      <c r="J180" s="467"/>
      <c r="K180" s="467"/>
      <c r="L180" s="467"/>
      <c r="N180" s="425"/>
      <c r="O180" s="425"/>
      <c r="P180" s="425"/>
    </row>
    <row r="181" spans="1:16" s="416" customFormat="1" ht="26.25" customHeight="1">
      <c r="A181" s="398"/>
      <c r="B181" s="397" t="s">
        <v>136</v>
      </c>
      <c r="C181" s="447"/>
      <c r="D181" s="447"/>
      <c r="E181" s="447"/>
      <c r="F181" s="447"/>
      <c r="G181" s="447"/>
      <c r="H181" s="442"/>
      <c r="I181" s="442"/>
      <c r="J181" s="468"/>
      <c r="K181" s="469"/>
      <c r="L181" s="468"/>
      <c r="N181" s="425"/>
      <c r="O181" s="425"/>
      <c r="P181" s="425"/>
    </row>
    <row r="182" spans="1:16" s="254" customFormat="1" ht="24" customHeight="1" hidden="1">
      <c r="A182" s="243"/>
      <c r="B182" s="352"/>
      <c r="C182" s="262"/>
      <c r="D182" s="262"/>
      <c r="E182" s="262"/>
      <c r="F182" s="262"/>
      <c r="G182" s="262"/>
      <c r="H182" s="300"/>
      <c r="I182" s="300"/>
      <c r="J182" s="47"/>
      <c r="K182" s="353"/>
      <c r="L182" s="136"/>
      <c r="N182" s="255"/>
      <c r="O182" s="255"/>
      <c r="P182" s="255"/>
    </row>
    <row r="183" spans="1:16" s="254" customFormat="1" ht="0.75" customHeight="1">
      <c r="A183" s="243"/>
      <c r="C183" s="262"/>
      <c r="D183" s="262"/>
      <c r="E183" s="262"/>
      <c r="F183" s="262"/>
      <c r="G183" s="262"/>
      <c r="H183" s="263"/>
      <c r="I183" s="263"/>
      <c r="J183" s="299"/>
      <c r="K183" s="266"/>
      <c r="L183" s="263"/>
      <c r="N183" s="255"/>
      <c r="O183" s="255"/>
      <c r="P183" s="255"/>
    </row>
    <row r="184" spans="3:16" s="254" customFormat="1" ht="25.5" customHeight="1">
      <c r="C184" s="262"/>
      <c r="D184" s="262"/>
      <c r="E184" s="262"/>
      <c r="F184" s="262"/>
      <c r="G184" s="262"/>
      <c r="H184" s="331"/>
      <c r="I184" s="331"/>
      <c r="J184" s="57" t="s">
        <v>28</v>
      </c>
      <c r="K184" s="331"/>
      <c r="L184" s="57" t="s">
        <v>119</v>
      </c>
      <c r="N184" s="255"/>
      <c r="O184" s="255"/>
      <c r="P184" s="255"/>
    </row>
    <row r="185" spans="3:16" s="254" customFormat="1" ht="26.25" customHeight="1" thickBot="1">
      <c r="C185" s="262"/>
      <c r="D185" s="262"/>
      <c r="E185" s="262"/>
      <c r="F185" s="262"/>
      <c r="G185" s="262"/>
      <c r="H185" s="331"/>
      <c r="I185" s="331"/>
      <c r="J185" s="332" t="s">
        <v>118</v>
      </c>
      <c r="K185" s="333"/>
      <c r="L185" s="332" t="s">
        <v>118</v>
      </c>
      <c r="N185" s="255"/>
      <c r="O185" s="255"/>
      <c r="P185" s="255"/>
    </row>
    <row r="186" spans="1:16" s="254" customFormat="1" ht="24" customHeight="1">
      <c r="A186" s="243"/>
      <c r="B186" s="250"/>
      <c r="C186" s="262"/>
      <c r="D186" s="262"/>
      <c r="E186" s="262"/>
      <c r="F186" s="262"/>
      <c r="G186" s="262"/>
      <c r="H186" s="334"/>
      <c r="I186" s="334"/>
      <c r="J186" s="335" t="s">
        <v>241</v>
      </c>
      <c r="K186" s="336"/>
      <c r="L186" s="335" t="s">
        <v>241</v>
      </c>
      <c r="N186" s="255"/>
      <c r="O186" s="255"/>
      <c r="P186" s="255"/>
    </row>
    <row r="187" spans="1:16" s="303" customFormat="1" ht="20.25" customHeight="1">
      <c r="A187" s="243"/>
      <c r="B187" s="337"/>
      <c r="C187" s="262"/>
      <c r="D187" s="262"/>
      <c r="E187" s="262"/>
      <c r="F187" s="262"/>
      <c r="G187" s="680"/>
      <c r="H187" s="680"/>
      <c r="I187" s="338"/>
      <c r="J187" s="339" t="s">
        <v>24</v>
      </c>
      <c r="K187" s="339"/>
      <c r="L187" s="339" t="s">
        <v>24</v>
      </c>
      <c r="N187" s="304"/>
      <c r="O187" s="304"/>
      <c r="P187" s="304"/>
    </row>
    <row r="188" spans="1:16" s="303" customFormat="1" ht="26.25" customHeight="1">
      <c r="A188" s="243"/>
      <c r="B188" s="470" t="s">
        <v>371</v>
      </c>
      <c r="C188" s="417"/>
      <c r="D188" s="262"/>
      <c r="E188" s="262"/>
      <c r="F188" s="262"/>
      <c r="G188" s="338"/>
      <c r="H188" s="338"/>
      <c r="I188" s="338"/>
      <c r="J188" s="47">
        <v>-1038</v>
      </c>
      <c r="K188" s="354"/>
      <c r="L188" s="47">
        <v>-1038</v>
      </c>
      <c r="N188" s="304"/>
      <c r="O188" s="304"/>
      <c r="P188" s="304"/>
    </row>
    <row r="189" spans="1:16" s="303" customFormat="1" ht="26.25" customHeight="1">
      <c r="A189" s="243"/>
      <c r="B189" s="470" t="s">
        <v>380</v>
      </c>
      <c r="C189" s="470"/>
      <c r="D189" s="262"/>
      <c r="E189" s="262"/>
      <c r="F189" s="262"/>
      <c r="G189" s="338"/>
      <c r="H189" s="338"/>
      <c r="I189" s="338"/>
      <c r="J189" s="355">
        <v>0</v>
      </c>
      <c r="K189" s="354"/>
      <c r="L189" s="356">
        <v>4022</v>
      </c>
      <c r="N189" s="304"/>
      <c r="O189" s="304"/>
      <c r="P189" s="304"/>
    </row>
    <row r="190" spans="1:12" s="328" customFormat="1" ht="26.25" customHeight="1" thickBot="1">
      <c r="A190" s="330"/>
      <c r="B190" s="471" t="s">
        <v>382</v>
      </c>
      <c r="C190" s="472"/>
      <c r="D190" s="298"/>
      <c r="E190" s="298"/>
      <c r="F190" s="298"/>
      <c r="G190" s="298"/>
      <c r="H190" s="298"/>
      <c r="I190" s="298"/>
      <c r="J190" s="357">
        <v>0</v>
      </c>
      <c r="K190" s="358"/>
      <c r="L190" s="358">
        <v>41200</v>
      </c>
    </row>
    <row r="191" spans="1:16" s="420" customFormat="1" ht="42.75" customHeight="1">
      <c r="A191" s="398" t="s">
        <v>412</v>
      </c>
      <c r="B191" s="399" t="s">
        <v>93</v>
      </c>
      <c r="C191" s="417"/>
      <c r="D191" s="417"/>
      <c r="E191" s="417"/>
      <c r="F191" s="417"/>
      <c r="G191" s="417"/>
      <c r="H191" s="473"/>
      <c r="I191" s="473"/>
      <c r="J191" s="474"/>
      <c r="K191" s="443"/>
      <c r="L191" s="473"/>
      <c r="N191" s="421"/>
      <c r="O191" s="421"/>
      <c r="P191" s="421"/>
    </row>
    <row r="192" spans="1:43" s="420" customFormat="1" ht="58.5" customHeight="1">
      <c r="A192" s="475" t="s">
        <v>67</v>
      </c>
      <c r="B192" s="684" t="s">
        <v>330</v>
      </c>
      <c r="C192" s="685"/>
      <c r="D192" s="685"/>
      <c r="E192" s="685"/>
      <c r="F192" s="685"/>
      <c r="G192" s="685"/>
      <c r="H192" s="685"/>
      <c r="I192" s="685"/>
      <c r="J192" s="686"/>
      <c r="K192" s="686"/>
      <c r="L192" s="686"/>
      <c r="M192" s="476"/>
      <c r="N192" s="446"/>
      <c r="O192" s="446"/>
      <c r="P192" s="446"/>
      <c r="Q192" s="445"/>
      <c r="R192" s="445"/>
      <c r="S192" s="445"/>
      <c r="T192" s="445"/>
      <c r="U192" s="445"/>
      <c r="V192" s="445"/>
      <c r="W192" s="445"/>
      <c r="X192" s="445"/>
      <c r="Y192" s="445"/>
      <c r="Z192" s="445"/>
      <c r="AA192" s="445"/>
      <c r="AB192" s="445"/>
      <c r="AC192" s="445"/>
      <c r="AD192" s="445"/>
      <c r="AE192" s="445"/>
      <c r="AF192" s="445"/>
      <c r="AG192" s="445"/>
      <c r="AH192" s="445"/>
      <c r="AI192" s="445"/>
      <c r="AJ192" s="445"/>
      <c r="AK192" s="445"/>
      <c r="AL192" s="445"/>
      <c r="AM192" s="445"/>
      <c r="AN192" s="445"/>
      <c r="AO192" s="445"/>
      <c r="AP192" s="445"/>
      <c r="AQ192" s="445"/>
    </row>
    <row r="193" spans="1:16" s="254" customFormat="1" ht="2.25" customHeight="1" hidden="1">
      <c r="A193" s="243"/>
      <c r="B193" s="250"/>
      <c r="C193" s="262"/>
      <c r="D193" s="262"/>
      <c r="E193" s="262"/>
      <c r="F193" s="262"/>
      <c r="G193" s="262"/>
      <c r="H193" s="359"/>
      <c r="I193" s="359"/>
      <c r="J193" s="344"/>
      <c r="K193" s="301"/>
      <c r="L193" s="359"/>
      <c r="N193" s="255"/>
      <c r="O193" s="255"/>
      <c r="P193" s="255"/>
    </row>
    <row r="194" spans="1:17" s="254" customFormat="1" ht="22.5" customHeight="1">
      <c r="A194" s="243"/>
      <c r="B194" s="477" t="s">
        <v>66</v>
      </c>
      <c r="C194" s="447" t="s">
        <v>379</v>
      </c>
      <c r="D194" s="262"/>
      <c r="E194" s="262"/>
      <c r="F194" s="262"/>
      <c r="G194" s="262"/>
      <c r="H194" s="359"/>
      <c r="I194" s="359"/>
      <c r="J194" s="345">
        <v>36633</v>
      </c>
      <c r="K194" s="301"/>
      <c r="L194" s="345">
        <v>39900</v>
      </c>
      <c r="N194" s="255"/>
      <c r="O194" s="255"/>
      <c r="P194" s="255"/>
      <c r="Q194" s="255"/>
    </row>
    <row r="195" spans="1:17" s="254" customFormat="1" ht="22.5" customHeight="1">
      <c r="A195" s="243"/>
      <c r="B195" s="477" t="s">
        <v>66</v>
      </c>
      <c r="C195" s="447" t="s">
        <v>321</v>
      </c>
      <c r="D195" s="262"/>
      <c r="E195" s="262"/>
      <c r="F195" s="262"/>
      <c r="G195" s="262"/>
      <c r="H195" s="359"/>
      <c r="I195" s="359"/>
      <c r="J195" s="345">
        <v>0</v>
      </c>
      <c r="K195" s="301"/>
      <c r="L195" s="345">
        <v>252000</v>
      </c>
      <c r="N195" s="255"/>
      <c r="O195" s="255"/>
      <c r="P195" s="255"/>
      <c r="Q195" s="255"/>
    </row>
    <row r="196" spans="1:17" s="254" customFormat="1" ht="22.5" customHeight="1">
      <c r="A196" s="243"/>
      <c r="B196" s="477" t="s">
        <v>66</v>
      </c>
      <c r="C196" s="447" t="s">
        <v>417</v>
      </c>
      <c r="D196" s="262"/>
      <c r="E196" s="262"/>
      <c r="F196" s="262"/>
      <c r="G196" s="262"/>
      <c r="H196" s="359"/>
      <c r="I196" s="359" t="s">
        <v>301</v>
      </c>
      <c r="J196" s="345">
        <v>0</v>
      </c>
      <c r="K196" s="301"/>
      <c r="L196" s="345">
        <v>257810.41804999995</v>
      </c>
      <c r="N196" s="255"/>
      <c r="O196" s="255"/>
      <c r="P196" s="255"/>
      <c r="Q196" s="255"/>
    </row>
    <row r="197" spans="1:17" s="254" customFormat="1" ht="22.5" customHeight="1">
      <c r="A197" s="243"/>
      <c r="B197" s="477" t="s">
        <v>66</v>
      </c>
      <c r="C197" s="447" t="s">
        <v>17</v>
      </c>
      <c r="D197" s="262"/>
      <c r="E197" s="262"/>
      <c r="F197" s="262"/>
      <c r="G197" s="262"/>
      <c r="H197" s="359"/>
      <c r="I197" s="359"/>
      <c r="J197" s="345">
        <v>12305</v>
      </c>
      <c r="K197" s="301"/>
      <c r="L197" s="345">
        <v>17700</v>
      </c>
      <c r="N197" s="255"/>
      <c r="O197" s="255"/>
      <c r="P197" s="255"/>
      <c r="Q197" s="255"/>
    </row>
    <row r="198" spans="1:17" s="254" customFormat="1" ht="22.5" customHeight="1" thickBot="1">
      <c r="A198" s="243"/>
      <c r="B198" s="477" t="s">
        <v>66</v>
      </c>
      <c r="C198" s="447" t="s">
        <v>197</v>
      </c>
      <c r="D198" s="262"/>
      <c r="E198" s="262"/>
      <c r="F198" s="262"/>
      <c r="G198" s="262"/>
      <c r="H198" s="359"/>
      <c r="I198" s="359"/>
      <c r="J198" s="360">
        <v>3417</v>
      </c>
      <c r="K198" s="361"/>
      <c r="L198" s="360">
        <v>5318</v>
      </c>
      <c r="N198" s="255"/>
      <c r="O198" s="255"/>
      <c r="P198" s="255"/>
      <c r="Q198" s="255"/>
    </row>
    <row r="199" spans="1:16" s="363" customFormat="1" ht="3" customHeight="1">
      <c r="A199" s="362"/>
      <c r="B199" s="687" t="s">
        <v>376</v>
      </c>
      <c r="C199" s="687"/>
      <c r="D199" s="687"/>
      <c r="E199" s="687"/>
      <c r="F199" s="687"/>
      <c r="G199" s="687"/>
      <c r="H199" s="687"/>
      <c r="I199" s="687"/>
      <c r="J199" s="687"/>
      <c r="K199" s="687"/>
      <c r="L199" s="687"/>
      <c r="N199" s="364"/>
      <c r="O199" s="364"/>
      <c r="P199" s="364"/>
    </row>
    <row r="200" spans="1:16" s="420" customFormat="1" ht="42.75" customHeight="1">
      <c r="A200" s="398" t="s">
        <v>412</v>
      </c>
      <c r="B200" s="399" t="s">
        <v>292</v>
      </c>
      <c r="C200" s="417"/>
      <c r="D200" s="417"/>
      <c r="E200" s="417"/>
      <c r="F200" s="417"/>
      <c r="G200" s="417"/>
      <c r="H200" s="473"/>
      <c r="I200" s="473"/>
      <c r="J200" s="474"/>
      <c r="K200" s="443"/>
      <c r="L200" s="473"/>
      <c r="N200" s="421"/>
      <c r="O200" s="421"/>
      <c r="P200" s="421"/>
    </row>
    <row r="201" spans="1:16" s="254" customFormat="1" ht="36" customHeight="1">
      <c r="A201" s="478" t="s">
        <v>68</v>
      </c>
      <c r="B201" s="682" t="s">
        <v>334</v>
      </c>
      <c r="C201" s="683"/>
      <c r="D201" s="683"/>
      <c r="E201" s="683"/>
      <c r="F201" s="683"/>
      <c r="G201" s="683"/>
      <c r="H201" s="683"/>
      <c r="I201" s="365"/>
      <c r="J201" s="351"/>
      <c r="K201" s="301"/>
      <c r="L201" s="351"/>
      <c r="N201" s="255"/>
      <c r="O201" s="255"/>
      <c r="P201" s="255"/>
    </row>
    <row r="202" spans="1:16" s="303" customFormat="1" ht="28.5" customHeight="1">
      <c r="A202" s="243"/>
      <c r="B202" s="337"/>
      <c r="C202" s="262"/>
      <c r="D202" s="262"/>
      <c r="E202" s="262"/>
      <c r="F202" s="262"/>
      <c r="G202" s="680"/>
      <c r="H202" s="680"/>
      <c r="I202" s="338"/>
      <c r="J202" s="338"/>
      <c r="K202" s="338"/>
      <c r="L202" s="339" t="s">
        <v>24</v>
      </c>
      <c r="N202" s="304"/>
      <c r="O202" s="304"/>
      <c r="P202" s="304"/>
    </row>
    <row r="203" spans="1:16" s="254" customFormat="1" ht="29.25" customHeight="1">
      <c r="A203" s="398"/>
      <c r="B203" s="480" t="s">
        <v>331</v>
      </c>
      <c r="C203" s="417"/>
      <c r="D203" s="417"/>
      <c r="E203" s="417"/>
      <c r="F203" s="417"/>
      <c r="G203" s="417"/>
      <c r="H203" s="444"/>
      <c r="I203" s="302"/>
      <c r="J203" s="366"/>
      <c r="K203" s="301"/>
      <c r="L203" s="366">
        <v>541013</v>
      </c>
      <c r="N203" s="255"/>
      <c r="O203" s="255"/>
      <c r="P203" s="255"/>
    </row>
    <row r="204" spans="1:16" s="254" customFormat="1" ht="2.25" customHeight="1">
      <c r="A204" s="398"/>
      <c r="B204" s="481"/>
      <c r="C204" s="417"/>
      <c r="D204" s="417"/>
      <c r="E204" s="417"/>
      <c r="F204" s="417"/>
      <c r="G204" s="417"/>
      <c r="H204" s="444"/>
      <c r="I204" s="302"/>
      <c r="J204" s="351"/>
      <c r="K204" s="301"/>
      <c r="L204" s="351">
        <v>0</v>
      </c>
      <c r="N204" s="255"/>
      <c r="O204" s="255"/>
      <c r="P204" s="255"/>
    </row>
    <row r="205" spans="1:16" s="254" customFormat="1" ht="27" customHeight="1">
      <c r="A205" s="398"/>
      <c r="B205" s="481" t="s">
        <v>332</v>
      </c>
      <c r="C205" s="417"/>
      <c r="D205" s="417"/>
      <c r="E205" s="417"/>
      <c r="F205" s="420"/>
      <c r="G205" s="420"/>
      <c r="H205" s="420"/>
      <c r="J205" s="351"/>
      <c r="K205" s="301"/>
      <c r="L205" s="351">
        <v>539115.1432699999</v>
      </c>
      <c r="N205" s="255"/>
      <c r="O205" s="255"/>
      <c r="P205" s="255"/>
    </row>
    <row r="206" spans="1:16" s="254" customFormat="1" ht="3" customHeight="1">
      <c r="A206" s="398"/>
      <c r="B206" s="481"/>
      <c r="C206" s="417"/>
      <c r="D206" s="417"/>
      <c r="E206" s="417"/>
      <c r="F206" s="420"/>
      <c r="G206" s="420"/>
      <c r="H206" s="420"/>
      <c r="J206" s="351"/>
      <c r="K206" s="301"/>
      <c r="L206" s="351">
        <v>0</v>
      </c>
      <c r="N206" s="255"/>
      <c r="O206" s="255"/>
      <c r="P206" s="255"/>
    </row>
    <row r="207" spans="1:16" s="254" customFormat="1" ht="3" customHeight="1" hidden="1">
      <c r="A207" s="398"/>
      <c r="B207" s="481"/>
      <c r="C207" s="417"/>
      <c r="D207" s="417"/>
      <c r="E207" s="417"/>
      <c r="F207" s="417"/>
      <c r="G207" s="417"/>
      <c r="H207" s="444"/>
      <c r="I207" s="302"/>
      <c r="J207" s="351"/>
      <c r="K207" s="301"/>
      <c r="L207" s="351">
        <v>0</v>
      </c>
      <c r="N207" s="255"/>
      <c r="O207" s="255"/>
      <c r="P207" s="255"/>
    </row>
    <row r="208" spans="1:16" s="254" customFormat="1" ht="24.75" customHeight="1" thickBot="1">
      <c r="A208" s="398"/>
      <c r="B208" s="480" t="s">
        <v>333</v>
      </c>
      <c r="C208" s="431"/>
      <c r="D208" s="431"/>
      <c r="E208" s="431"/>
      <c r="F208" s="431"/>
      <c r="G208" s="431"/>
      <c r="H208" s="444"/>
      <c r="I208" s="302"/>
      <c r="J208" s="351"/>
      <c r="K208" s="301"/>
      <c r="L208" s="368">
        <v>645191</v>
      </c>
      <c r="N208" s="255"/>
      <c r="O208" s="255"/>
      <c r="P208" s="255"/>
    </row>
    <row r="209" spans="1:16" s="254" customFormat="1" ht="5.25" customHeight="1" hidden="1">
      <c r="A209" s="398"/>
      <c r="B209" s="482"/>
      <c r="C209" s="417"/>
      <c r="D209" s="417"/>
      <c r="E209" s="417"/>
      <c r="F209" s="417"/>
      <c r="G209" s="417"/>
      <c r="H209" s="442"/>
      <c r="I209" s="300"/>
      <c r="J209" s="344"/>
      <c r="K209" s="301"/>
      <c r="L209" s="369"/>
      <c r="N209" s="255"/>
      <c r="O209" s="255"/>
      <c r="P209" s="255"/>
    </row>
    <row r="210" spans="1:16" s="254" customFormat="1" ht="6.75" customHeight="1" hidden="1">
      <c r="A210" s="398"/>
      <c r="B210" s="417"/>
      <c r="C210" s="417"/>
      <c r="D210" s="417"/>
      <c r="E210" s="417"/>
      <c r="F210" s="417"/>
      <c r="G210" s="417"/>
      <c r="H210" s="442"/>
      <c r="I210" s="300"/>
      <c r="J210" s="370"/>
      <c r="K210" s="301"/>
      <c r="L210" s="302"/>
      <c r="N210" s="255"/>
      <c r="O210" s="255"/>
      <c r="P210" s="255"/>
    </row>
    <row r="211" spans="1:16" s="254" customFormat="1" ht="17.25" customHeight="1" hidden="1">
      <c r="A211" s="398"/>
      <c r="B211" s="417"/>
      <c r="C211" s="417"/>
      <c r="D211" s="417"/>
      <c r="E211" s="417"/>
      <c r="F211" s="417"/>
      <c r="G211" s="417"/>
      <c r="H211" s="442"/>
      <c r="I211" s="300"/>
      <c r="J211" s="47"/>
      <c r="K211" s="301"/>
      <c r="L211" s="302"/>
      <c r="N211" s="255"/>
      <c r="O211" s="255"/>
      <c r="P211" s="255"/>
    </row>
    <row r="212" spans="1:16" s="254" customFormat="1" ht="4.5" customHeight="1" hidden="1">
      <c r="A212" s="398"/>
      <c r="B212" s="417"/>
      <c r="C212" s="417"/>
      <c r="D212" s="417"/>
      <c r="E212" s="417"/>
      <c r="F212" s="417"/>
      <c r="G212" s="417"/>
      <c r="H212" s="473"/>
      <c r="I212" s="359"/>
      <c r="J212" s="359"/>
      <c r="K212" s="301"/>
      <c r="L212" s="359"/>
      <c r="N212" s="255"/>
      <c r="O212" s="255"/>
      <c r="P212" s="255"/>
    </row>
    <row r="213" spans="1:16" s="254" customFormat="1" ht="60" customHeight="1">
      <c r="A213" s="402" t="s">
        <v>413</v>
      </c>
      <c r="B213" s="407" t="s">
        <v>96</v>
      </c>
      <c r="C213" s="431"/>
      <c r="D213" s="431"/>
      <c r="E213" s="431"/>
      <c r="F213" s="431"/>
      <c r="G213" s="431"/>
      <c r="H213" s="432"/>
      <c r="I213" s="265"/>
      <c r="J213" s="266"/>
      <c r="K213" s="266"/>
      <c r="L213" s="265"/>
      <c r="N213" s="255"/>
      <c r="O213" s="255"/>
      <c r="P213" s="255"/>
    </row>
    <row r="214" spans="1:12" s="254" customFormat="1" ht="198" customHeight="1">
      <c r="A214" s="428" t="s">
        <v>67</v>
      </c>
      <c r="B214" s="698" t="s">
        <v>291</v>
      </c>
      <c r="C214" s="689"/>
      <c r="D214" s="689"/>
      <c r="E214" s="689"/>
      <c r="F214" s="689"/>
      <c r="G214" s="689"/>
      <c r="H214" s="689"/>
      <c r="I214" s="689"/>
      <c r="J214" s="689"/>
      <c r="K214" s="689"/>
      <c r="L214" s="689"/>
    </row>
    <row r="215" spans="1:12" s="420" customFormat="1" ht="101.25" customHeight="1">
      <c r="A215" s="428" t="s">
        <v>68</v>
      </c>
      <c r="B215" s="679" t="s">
        <v>3</v>
      </c>
      <c r="C215" s="673"/>
      <c r="D215" s="673"/>
      <c r="E215" s="673"/>
      <c r="F215" s="673"/>
      <c r="G215" s="673"/>
      <c r="H215" s="673"/>
      <c r="I215" s="673"/>
      <c r="J215" s="673"/>
      <c r="K215" s="673"/>
      <c r="L215" s="673"/>
    </row>
    <row r="216" spans="1:12" s="420" customFormat="1" ht="113.25" customHeight="1">
      <c r="A216" s="428" t="s">
        <v>389</v>
      </c>
      <c r="B216" s="679" t="s">
        <v>1</v>
      </c>
      <c r="C216" s="673"/>
      <c r="D216" s="673"/>
      <c r="E216" s="673"/>
      <c r="F216" s="673"/>
      <c r="G216" s="673"/>
      <c r="H216" s="673"/>
      <c r="I216" s="673"/>
      <c r="J216" s="673"/>
      <c r="K216" s="673"/>
      <c r="L216" s="673"/>
    </row>
    <row r="217" spans="1:16" s="420" customFormat="1" ht="36" customHeight="1">
      <c r="A217" s="428"/>
      <c r="B217" s="664" t="s">
        <v>286</v>
      </c>
      <c r="C217" s="665"/>
      <c r="D217" s="665"/>
      <c r="E217" s="665"/>
      <c r="F217" s="665"/>
      <c r="G217" s="665"/>
      <c r="H217" s="665"/>
      <c r="I217" s="665"/>
      <c r="J217" s="665"/>
      <c r="K217" s="665"/>
      <c r="L217" s="665"/>
      <c r="N217" s="421"/>
      <c r="O217" s="421"/>
      <c r="P217" s="421"/>
    </row>
    <row r="218" spans="1:16" s="420" customFormat="1" ht="50.25" customHeight="1">
      <c r="A218" s="402" t="s">
        <v>8</v>
      </c>
      <c r="B218" s="407" t="s">
        <v>97</v>
      </c>
      <c r="C218" s="431"/>
      <c r="D218" s="431"/>
      <c r="E218" s="431"/>
      <c r="F218" s="431"/>
      <c r="G218" s="431"/>
      <c r="H218" s="432"/>
      <c r="I218" s="432"/>
      <c r="J218" s="433"/>
      <c r="K218" s="433"/>
      <c r="L218" s="432"/>
      <c r="N218" s="421"/>
      <c r="O218" s="421"/>
      <c r="P218" s="421"/>
    </row>
    <row r="219" spans="1:16" s="420" customFormat="1" ht="0.75" customHeight="1">
      <c r="A219" s="398"/>
      <c r="B219" s="483"/>
      <c r="C219" s="431"/>
      <c r="D219" s="431"/>
      <c r="E219" s="431"/>
      <c r="F219" s="431"/>
      <c r="G219" s="431"/>
      <c r="H219" s="432"/>
      <c r="I219" s="432"/>
      <c r="J219" s="433"/>
      <c r="K219" s="433"/>
      <c r="L219" s="432"/>
      <c r="N219" s="421"/>
      <c r="O219" s="421"/>
      <c r="P219" s="421"/>
    </row>
    <row r="220" spans="1:16" s="420" customFormat="1" ht="4.5" customHeight="1" hidden="1">
      <c r="A220" s="398"/>
      <c r="B220" s="483"/>
      <c r="C220" s="431"/>
      <c r="D220" s="431"/>
      <c r="E220" s="431"/>
      <c r="F220" s="431"/>
      <c r="G220" s="431"/>
      <c r="H220" s="432"/>
      <c r="I220" s="432"/>
      <c r="K220" s="479"/>
      <c r="L220" s="479"/>
      <c r="N220" s="421"/>
      <c r="O220" s="421"/>
      <c r="P220" s="421"/>
    </row>
    <row r="221" spans="1:12" s="420" customFormat="1" ht="34.5" customHeight="1">
      <c r="A221" s="398"/>
      <c r="B221" s="484" t="s">
        <v>272</v>
      </c>
      <c r="C221" s="400"/>
      <c r="D221" s="431"/>
      <c r="E221" s="431"/>
      <c r="F221" s="431"/>
      <c r="G221" s="431"/>
      <c r="H221" s="432"/>
      <c r="I221" s="432"/>
      <c r="J221" s="485"/>
      <c r="K221" s="485"/>
      <c r="L221" s="485"/>
    </row>
    <row r="222" spans="1:12" s="254" customFormat="1" ht="27.75" customHeight="1">
      <c r="A222" s="398"/>
      <c r="B222" s="484"/>
      <c r="C222" s="400"/>
      <c r="D222" s="247"/>
      <c r="E222" s="247"/>
      <c r="F222" s="247"/>
      <c r="G222" s="247"/>
      <c r="H222" s="265"/>
      <c r="I222" s="265"/>
      <c r="J222" s="372" t="s">
        <v>350</v>
      </c>
      <c r="K222" s="373"/>
      <c r="L222" s="374" t="s">
        <v>252</v>
      </c>
    </row>
    <row r="223" spans="1:12" s="254" customFormat="1" ht="23.25" customHeight="1" thickBot="1">
      <c r="A223" s="398"/>
      <c r="B223" s="484"/>
      <c r="C223" s="400"/>
      <c r="D223" s="247"/>
      <c r="E223" s="247"/>
      <c r="F223" s="247"/>
      <c r="G223" s="247"/>
      <c r="H223" s="265"/>
      <c r="I223" s="265"/>
      <c r="J223" s="375" t="s">
        <v>39</v>
      </c>
      <c r="K223" s="371"/>
      <c r="L223" s="375" t="s">
        <v>39</v>
      </c>
    </row>
    <row r="224" spans="1:12" s="254" customFormat="1" ht="26.25">
      <c r="A224" s="486"/>
      <c r="B224" s="487" t="s">
        <v>318</v>
      </c>
      <c r="C224" s="399"/>
      <c r="D224" s="234"/>
      <c r="E224" s="234"/>
      <c r="F224" s="234"/>
      <c r="G224" s="234"/>
      <c r="H224" s="265"/>
      <c r="I224" s="265"/>
      <c r="J224" s="355"/>
      <c r="K224" s="376"/>
      <c r="L224" s="355"/>
    </row>
    <row r="225" spans="1:16" s="254" customFormat="1" ht="26.25" customHeight="1">
      <c r="A225" s="398"/>
      <c r="B225" s="463" t="s">
        <v>46</v>
      </c>
      <c r="C225" s="447"/>
      <c r="D225" s="262"/>
      <c r="E225" s="262"/>
      <c r="F225" s="262"/>
      <c r="G225" s="262"/>
      <c r="J225" s="355">
        <v>1378176</v>
      </c>
      <c r="K225" s="376"/>
      <c r="L225" s="355">
        <v>586393</v>
      </c>
      <c r="N225" s="255"/>
      <c r="O225" s="255"/>
      <c r="P225" s="255"/>
    </row>
    <row r="226" spans="1:16" s="254" customFormat="1" ht="26.25" customHeight="1">
      <c r="A226" s="398"/>
      <c r="B226" s="463" t="s">
        <v>228</v>
      </c>
      <c r="C226" s="447"/>
      <c r="D226" s="262"/>
      <c r="E226" s="262"/>
      <c r="F226" s="262"/>
      <c r="G226" s="262"/>
      <c r="J226" s="355">
        <v>75294</v>
      </c>
      <c r="K226" s="376"/>
      <c r="L226" s="355">
        <v>75294</v>
      </c>
      <c r="N226" s="255"/>
      <c r="O226" s="255"/>
      <c r="P226" s="255"/>
    </row>
    <row r="227" spans="1:16" s="254" customFormat="1" ht="26.25" customHeight="1">
      <c r="A227" s="398"/>
      <c r="B227" s="463" t="s">
        <v>166</v>
      </c>
      <c r="C227" s="447"/>
      <c r="D227" s="262"/>
      <c r="E227" s="262"/>
      <c r="F227" s="262"/>
      <c r="G227" s="262"/>
      <c r="J227" s="355">
        <v>40000</v>
      </c>
      <c r="K227" s="376"/>
      <c r="L227" s="355">
        <v>100000</v>
      </c>
      <c r="N227" s="255"/>
      <c r="O227" s="255"/>
      <c r="P227" s="255"/>
    </row>
    <row r="228" spans="1:16" s="254" customFormat="1" ht="26.25" customHeight="1">
      <c r="A228" s="398"/>
      <c r="B228" s="463" t="s">
        <v>190</v>
      </c>
      <c r="C228" s="447"/>
      <c r="D228" s="262"/>
      <c r="E228" s="262"/>
      <c r="F228" s="262"/>
      <c r="G228" s="262"/>
      <c r="J228" s="355">
        <v>250000</v>
      </c>
      <c r="K228" s="376"/>
      <c r="L228" s="355">
        <v>250000</v>
      </c>
      <c r="N228" s="255"/>
      <c r="O228" s="255"/>
      <c r="P228" s="255"/>
    </row>
    <row r="229" spans="1:16" s="254" customFormat="1" ht="26.25" customHeight="1">
      <c r="A229" s="398"/>
      <c r="B229" s="463" t="s">
        <v>209</v>
      </c>
      <c r="C229" s="447"/>
      <c r="D229" s="262"/>
      <c r="E229" s="262"/>
      <c r="F229" s="262"/>
      <c r="G229" s="262"/>
      <c r="J229" s="355">
        <v>0</v>
      </c>
      <c r="K229" s="376"/>
      <c r="L229" s="355">
        <v>100000</v>
      </c>
      <c r="N229" s="255"/>
      <c r="O229" s="255"/>
      <c r="P229" s="255"/>
    </row>
    <row r="230" spans="1:12" s="254" customFormat="1" ht="5.25" customHeight="1">
      <c r="A230" s="398"/>
      <c r="B230" s="464"/>
      <c r="C230" s="447"/>
      <c r="D230" s="262"/>
      <c r="E230" s="262"/>
      <c r="F230" s="262"/>
      <c r="G230" s="262"/>
      <c r="J230" s="377"/>
      <c r="K230" s="376"/>
      <c r="L230" s="377"/>
    </row>
    <row r="231" spans="1:12" s="254" customFormat="1" ht="24.75" customHeight="1">
      <c r="A231" s="398"/>
      <c r="B231" s="487"/>
      <c r="C231" s="447"/>
      <c r="D231" s="262"/>
      <c r="E231" s="262"/>
      <c r="F231" s="262"/>
      <c r="G231" s="262"/>
      <c r="J231" s="47">
        <v>1743470</v>
      </c>
      <c r="K231" s="376"/>
      <c r="L231" s="47">
        <v>1111687</v>
      </c>
    </row>
    <row r="232" spans="1:12" s="254" customFormat="1" ht="24" customHeight="1">
      <c r="A232" s="398"/>
      <c r="B232" s="463" t="s">
        <v>37</v>
      </c>
      <c r="C232" s="447"/>
      <c r="D232" s="262"/>
      <c r="E232" s="262"/>
      <c r="F232" s="262"/>
      <c r="G232" s="262"/>
      <c r="J232" s="378">
        <v>591346</v>
      </c>
      <c r="K232" s="376"/>
      <c r="L232" s="378">
        <v>438912</v>
      </c>
    </row>
    <row r="233" spans="1:12" s="254" customFormat="1" ht="24.75" customHeight="1" thickBot="1">
      <c r="A233" s="398"/>
      <c r="B233" s="487"/>
      <c r="C233" s="447"/>
      <c r="D233" s="262"/>
      <c r="E233" s="262"/>
      <c r="F233" s="262"/>
      <c r="G233" s="262"/>
      <c r="J233" s="379">
        <v>1152124</v>
      </c>
      <c r="K233" s="376"/>
      <c r="L233" s="379">
        <v>672775</v>
      </c>
    </row>
    <row r="234" spans="1:12" s="254" customFormat="1" ht="27" customHeight="1">
      <c r="A234" s="398"/>
      <c r="B234" s="487" t="s">
        <v>319</v>
      </c>
      <c r="C234" s="447"/>
      <c r="D234" s="262"/>
      <c r="E234" s="262"/>
      <c r="F234" s="262"/>
      <c r="G234" s="262"/>
      <c r="J234" s="47"/>
      <c r="K234" s="376"/>
      <c r="L234" s="47"/>
    </row>
    <row r="235" spans="1:12" s="254" customFormat="1" ht="27" customHeight="1">
      <c r="A235" s="398"/>
      <c r="B235" s="488" t="s">
        <v>20</v>
      </c>
      <c r="C235" s="447"/>
      <c r="D235" s="262"/>
      <c r="E235" s="262"/>
      <c r="F235" s="262"/>
      <c r="G235" s="262"/>
      <c r="J235" s="47">
        <v>44443</v>
      </c>
      <c r="K235" s="376"/>
      <c r="L235" s="47">
        <v>86937</v>
      </c>
    </row>
    <row r="236" spans="1:12" s="254" customFormat="1" ht="27" customHeight="1">
      <c r="A236" s="398"/>
      <c r="B236" s="488" t="s">
        <v>21</v>
      </c>
      <c r="C236" s="447"/>
      <c r="D236" s="262"/>
      <c r="E236" s="262"/>
      <c r="F236" s="262"/>
      <c r="G236" s="262"/>
      <c r="J236" s="47">
        <v>256070</v>
      </c>
      <c r="K236" s="376"/>
      <c r="L236" s="47">
        <v>113423</v>
      </c>
    </row>
    <row r="237" spans="1:12" s="254" customFormat="1" ht="27" customHeight="1">
      <c r="A237" s="398"/>
      <c r="B237" s="488" t="s">
        <v>22</v>
      </c>
      <c r="C237" s="447"/>
      <c r="D237" s="262"/>
      <c r="E237" s="262"/>
      <c r="F237" s="262"/>
      <c r="G237" s="262"/>
      <c r="J237" s="47">
        <v>1339250</v>
      </c>
      <c r="K237" s="376"/>
      <c r="L237" s="47">
        <v>989000</v>
      </c>
    </row>
    <row r="238" spans="1:16" s="254" customFormat="1" ht="27" customHeight="1">
      <c r="A238" s="398"/>
      <c r="B238" s="463" t="s">
        <v>166</v>
      </c>
      <c r="C238" s="447"/>
      <c r="D238" s="262"/>
      <c r="E238" s="262"/>
      <c r="F238" s="262"/>
      <c r="G238" s="262"/>
      <c r="J238" s="355">
        <v>40000</v>
      </c>
      <c r="K238" s="376"/>
      <c r="L238" s="355">
        <v>60000</v>
      </c>
      <c r="N238" s="255"/>
      <c r="O238" s="255"/>
      <c r="P238" s="255"/>
    </row>
    <row r="239" spans="1:12" s="254" customFormat="1" ht="27" customHeight="1">
      <c r="A239" s="398"/>
      <c r="B239" s="488" t="s">
        <v>23</v>
      </c>
      <c r="C239" s="447"/>
      <c r="D239" s="262"/>
      <c r="E239" s="262"/>
      <c r="F239" s="262"/>
      <c r="G239" s="262"/>
      <c r="J239" s="47">
        <v>551346</v>
      </c>
      <c r="K239" s="376"/>
      <c r="L239" s="47">
        <v>378912</v>
      </c>
    </row>
    <row r="240" spans="1:12" s="254" customFormat="1" ht="25.5" customHeight="1" thickBot="1">
      <c r="A240" s="398"/>
      <c r="B240" s="487"/>
      <c r="C240" s="447"/>
      <c r="D240" s="262"/>
      <c r="E240" s="262"/>
      <c r="F240" s="262"/>
      <c r="G240" s="262"/>
      <c r="J240" s="379">
        <v>2231109</v>
      </c>
      <c r="K240" s="376"/>
      <c r="L240" s="379">
        <v>1628272</v>
      </c>
    </row>
    <row r="241" spans="1:16" s="254" customFormat="1" ht="3.75" customHeight="1">
      <c r="A241" s="243"/>
      <c r="B241" s="367"/>
      <c r="C241" s="262"/>
      <c r="D241" s="262"/>
      <c r="E241" s="262"/>
      <c r="F241" s="262"/>
      <c r="G241" s="262"/>
      <c r="H241" s="299"/>
      <c r="I241" s="299"/>
      <c r="K241" s="266"/>
      <c r="L241" s="299"/>
      <c r="N241" s="255"/>
      <c r="O241" s="255"/>
      <c r="P241" s="255"/>
    </row>
    <row r="242" spans="1:16" s="254" customFormat="1" ht="63.75" customHeight="1">
      <c r="A242" s="243"/>
      <c r="B242" s="688" t="s">
        <v>240</v>
      </c>
      <c r="C242" s="700"/>
      <c r="D242" s="700"/>
      <c r="E242" s="700"/>
      <c r="F242" s="700"/>
      <c r="G242" s="700"/>
      <c r="H242" s="700"/>
      <c r="I242" s="700"/>
      <c r="J242" s="700"/>
      <c r="K242" s="700"/>
      <c r="L242" s="700"/>
      <c r="N242" s="255"/>
      <c r="O242" s="255"/>
      <c r="P242" s="255"/>
    </row>
    <row r="243" spans="1:16" s="444" customFormat="1" ht="57.75" customHeight="1">
      <c r="A243" s="402" t="s">
        <v>10</v>
      </c>
      <c r="B243" s="518" t="s">
        <v>98</v>
      </c>
      <c r="C243" s="519"/>
      <c r="D243" s="519"/>
      <c r="E243" s="519"/>
      <c r="F243" s="519"/>
      <c r="G243" s="519"/>
      <c r="H243" s="520"/>
      <c r="I243" s="520"/>
      <c r="J243" s="521"/>
      <c r="K243" s="522"/>
      <c r="L243" s="520"/>
      <c r="N243" s="421"/>
      <c r="O243" s="421"/>
      <c r="P243" s="421"/>
    </row>
    <row r="244" spans="1:16" s="444" customFormat="1" ht="18" customHeight="1" hidden="1">
      <c r="A244" s="402"/>
      <c r="B244" s="523" t="s">
        <v>67</v>
      </c>
      <c r="C244" s="524" t="s">
        <v>69</v>
      </c>
      <c r="D244" s="519"/>
      <c r="E244" s="519"/>
      <c r="F244" s="519"/>
      <c r="G244" s="519"/>
      <c r="H244" s="520"/>
      <c r="I244" s="520"/>
      <c r="J244" s="521"/>
      <c r="K244" s="522"/>
      <c r="L244" s="520"/>
      <c r="N244" s="421"/>
      <c r="O244" s="421"/>
      <c r="P244" s="421"/>
    </row>
    <row r="245" spans="1:16" s="444" customFormat="1" ht="30.75" customHeight="1" hidden="1">
      <c r="A245" s="402"/>
      <c r="B245" s="522"/>
      <c r="C245" s="672" t="s">
        <v>92</v>
      </c>
      <c r="D245" s="671"/>
      <c r="E245" s="671"/>
      <c r="F245" s="671"/>
      <c r="G245" s="671"/>
      <c r="H245" s="671"/>
      <c r="I245" s="671"/>
      <c r="J245" s="671"/>
      <c r="K245" s="671"/>
      <c r="L245" s="671"/>
      <c r="N245" s="421"/>
      <c r="O245" s="421"/>
      <c r="P245" s="421"/>
    </row>
    <row r="246" spans="1:16" s="444" customFormat="1" ht="21" customHeight="1" hidden="1">
      <c r="A246" s="402"/>
      <c r="B246" s="523" t="s">
        <v>67</v>
      </c>
      <c r="C246" s="524" t="s">
        <v>71</v>
      </c>
      <c r="D246" s="525"/>
      <c r="E246" s="525"/>
      <c r="F246" s="525"/>
      <c r="G246" s="525"/>
      <c r="H246" s="525"/>
      <c r="I246" s="525"/>
      <c r="J246" s="525"/>
      <c r="K246" s="525"/>
      <c r="L246" s="525"/>
      <c r="N246" s="421"/>
      <c r="O246" s="421"/>
      <c r="P246" s="421"/>
    </row>
    <row r="247" spans="1:16" s="444" customFormat="1" ht="21.75" customHeight="1" hidden="1">
      <c r="A247" s="402"/>
      <c r="B247" s="518"/>
      <c r="C247" s="672" t="s">
        <v>72</v>
      </c>
      <c r="D247" s="671"/>
      <c r="E247" s="671"/>
      <c r="F247" s="671"/>
      <c r="G247" s="671"/>
      <c r="H247" s="671"/>
      <c r="I247" s="671"/>
      <c r="J247" s="671"/>
      <c r="K247" s="671"/>
      <c r="L247" s="671"/>
      <c r="N247" s="421"/>
      <c r="O247" s="421"/>
      <c r="P247" s="421"/>
    </row>
    <row r="248" spans="1:16" s="444" customFormat="1" ht="18" customHeight="1" hidden="1">
      <c r="A248" s="402"/>
      <c r="B248" s="518"/>
      <c r="C248" s="519"/>
      <c r="D248" s="519"/>
      <c r="E248" s="519"/>
      <c r="F248" s="519"/>
      <c r="G248" s="519"/>
      <c r="H248" s="520"/>
      <c r="I248" s="520"/>
      <c r="J248" s="521"/>
      <c r="K248" s="522"/>
      <c r="L248" s="520"/>
      <c r="N248" s="421"/>
      <c r="O248" s="421"/>
      <c r="P248" s="421"/>
    </row>
    <row r="249" spans="1:16" s="444" customFormat="1" ht="39.75" customHeight="1">
      <c r="A249" s="402"/>
      <c r="B249" s="670" t="s">
        <v>287</v>
      </c>
      <c r="C249" s="671"/>
      <c r="D249" s="671"/>
      <c r="E249" s="671"/>
      <c r="F249" s="671"/>
      <c r="G249" s="671"/>
      <c r="H249" s="671"/>
      <c r="I249" s="671"/>
      <c r="J249" s="671"/>
      <c r="K249" s="671"/>
      <c r="L249" s="671"/>
      <c r="N249" s="421"/>
      <c r="O249" s="421"/>
      <c r="P249" s="421"/>
    </row>
    <row r="250" spans="1:16" s="492" customFormat="1" ht="54" customHeight="1">
      <c r="A250" s="402" t="s">
        <v>11</v>
      </c>
      <c r="B250" s="518" t="s">
        <v>9</v>
      </c>
      <c r="C250" s="519"/>
      <c r="D250" s="519"/>
      <c r="E250" s="519"/>
      <c r="F250" s="519"/>
      <c r="G250" s="519"/>
      <c r="H250" s="520"/>
      <c r="I250" s="520"/>
      <c r="J250" s="521"/>
      <c r="K250" s="522"/>
      <c r="L250" s="520"/>
      <c r="N250" s="493"/>
      <c r="O250" s="493"/>
      <c r="P250" s="493"/>
    </row>
    <row r="251" spans="1:16" s="492" customFormat="1" ht="203.25" customHeight="1">
      <c r="A251" s="428" t="s">
        <v>67</v>
      </c>
      <c r="B251" s="662" t="s">
        <v>213</v>
      </c>
      <c r="C251" s="675"/>
      <c r="D251" s="675"/>
      <c r="E251" s="675"/>
      <c r="F251" s="675"/>
      <c r="G251" s="675"/>
      <c r="H251" s="675"/>
      <c r="I251" s="675"/>
      <c r="J251" s="675"/>
      <c r="K251" s="675"/>
      <c r="L251" s="675"/>
      <c r="N251" s="493"/>
      <c r="O251" s="493"/>
      <c r="P251" s="493"/>
    </row>
    <row r="252" spans="1:16" s="492" customFormat="1" ht="58.5" customHeight="1" hidden="1">
      <c r="A252" s="402" t="s">
        <v>11</v>
      </c>
      <c r="B252" s="518" t="s">
        <v>274</v>
      </c>
      <c r="C252" s="489"/>
      <c r="D252" s="489"/>
      <c r="E252" s="489"/>
      <c r="F252" s="489"/>
      <c r="G252" s="489"/>
      <c r="H252" s="490"/>
      <c r="I252" s="490"/>
      <c r="J252" s="491"/>
      <c r="L252" s="490"/>
      <c r="N252" s="493"/>
      <c r="O252" s="493"/>
      <c r="P252" s="493"/>
    </row>
    <row r="253" spans="1:16" s="492" customFormat="1" ht="277.5" customHeight="1">
      <c r="A253" s="428" t="s">
        <v>68</v>
      </c>
      <c r="B253" s="662" t="s">
        <v>212</v>
      </c>
      <c r="C253" s="675"/>
      <c r="D253" s="675"/>
      <c r="E253" s="675"/>
      <c r="F253" s="675"/>
      <c r="G253" s="675"/>
      <c r="H253" s="675"/>
      <c r="I253" s="675"/>
      <c r="J253" s="675"/>
      <c r="K253" s="675"/>
      <c r="L253" s="675"/>
      <c r="N253" s="493"/>
      <c r="O253" s="493"/>
      <c r="P253" s="493"/>
    </row>
    <row r="254" spans="1:16" s="420" customFormat="1" ht="62.25" customHeight="1">
      <c r="A254" s="494"/>
      <c r="B254" s="662" t="s">
        <v>288</v>
      </c>
      <c r="C254" s="663"/>
      <c r="D254" s="663"/>
      <c r="E254" s="663"/>
      <c r="F254" s="663"/>
      <c r="G254" s="663"/>
      <c r="H254" s="663"/>
      <c r="I254" s="663"/>
      <c r="J254" s="663"/>
      <c r="K254" s="663"/>
      <c r="L254" s="663"/>
      <c r="N254" s="421"/>
      <c r="O254" s="421"/>
      <c r="P254" s="421"/>
    </row>
    <row r="255" spans="1:16" s="420" customFormat="1" ht="44.25" customHeight="1">
      <c r="A255" s="398" t="s">
        <v>13</v>
      </c>
      <c r="B255" s="401" t="s">
        <v>12</v>
      </c>
      <c r="C255" s="431"/>
      <c r="D255" s="431"/>
      <c r="E255" s="431"/>
      <c r="F255" s="431"/>
      <c r="G255" s="431"/>
      <c r="H255" s="432"/>
      <c r="I255" s="432"/>
      <c r="J255" s="433"/>
      <c r="K255" s="433"/>
      <c r="L255" s="432"/>
      <c r="N255" s="421"/>
      <c r="O255" s="421"/>
      <c r="P255" s="421"/>
    </row>
    <row r="256" spans="1:16" s="420" customFormat="1" ht="64.5" customHeight="1">
      <c r="A256" s="495" t="s">
        <v>67</v>
      </c>
      <c r="B256" s="662" t="s">
        <v>320</v>
      </c>
      <c r="C256" s="663"/>
      <c r="D256" s="663"/>
      <c r="E256" s="663"/>
      <c r="F256" s="663"/>
      <c r="G256" s="663"/>
      <c r="H256" s="663"/>
      <c r="I256" s="663"/>
      <c r="J256" s="663"/>
      <c r="K256" s="663"/>
      <c r="L256" s="663"/>
      <c r="N256" s="421"/>
      <c r="O256" s="421"/>
      <c r="P256" s="421"/>
    </row>
    <row r="257" spans="1:12" s="420" customFormat="1" ht="104.25" customHeight="1">
      <c r="A257" s="495" t="s">
        <v>68</v>
      </c>
      <c r="B257" s="662" t="s">
        <v>0</v>
      </c>
      <c r="C257" s="663"/>
      <c r="D257" s="663"/>
      <c r="E257" s="663"/>
      <c r="F257" s="663"/>
      <c r="G257" s="663"/>
      <c r="H257" s="663"/>
      <c r="I257" s="663"/>
      <c r="J257" s="663"/>
      <c r="K257" s="663"/>
      <c r="L257" s="663"/>
    </row>
    <row r="258" spans="1:16" s="420" customFormat="1" ht="45" customHeight="1">
      <c r="A258" s="402" t="s">
        <v>156</v>
      </c>
      <c r="B258" s="518" t="s">
        <v>94</v>
      </c>
      <c r="C258" s="431"/>
      <c r="D258" s="431"/>
      <c r="E258" s="431"/>
      <c r="F258" s="431"/>
      <c r="G258" s="431"/>
      <c r="H258" s="432"/>
      <c r="I258" s="432"/>
      <c r="J258" s="433"/>
      <c r="K258" s="433"/>
      <c r="L258" s="432"/>
      <c r="N258" s="421"/>
      <c r="O258" s="421"/>
      <c r="P258" s="421"/>
    </row>
    <row r="259" spans="1:16" s="259" customFormat="1" ht="26.25" customHeight="1" thickBot="1">
      <c r="A259" s="243"/>
      <c r="B259" s="380"/>
      <c r="C259" s="18"/>
      <c r="D259" s="18"/>
      <c r="E259" s="18"/>
      <c r="F259" s="18"/>
      <c r="H259" s="381"/>
      <c r="I259" s="667" t="s">
        <v>111</v>
      </c>
      <c r="J259" s="667"/>
      <c r="K259" s="667" t="s">
        <v>112</v>
      </c>
      <c r="L259" s="667"/>
      <c r="N259" s="310"/>
      <c r="O259" s="310"/>
      <c r="P259" s="310"/>
    </row>
    <row r="260" spans="1:16" s="254" customFormat="1" ht="23.25" customHeight="1">
      <c r="A260" s="243"/>
      <c r="C260" s="247"/>
      <c r="D260" s="247"/>
      <c r="E260" s="247"/>
      <c r="F260" s="247"/>
      <c r="I260" s="382" t="s">
        <v>241</v>
      </c>
      <c r="J260" s="382" t="s">
        <v>218</v>
      </c>
      <c r="K260" s="382" t="s">
        <v>241</v>
      </c>
      <c r="L260" s="382" t="s">
        <v>218</v>
      </c>
      <c r="N260" s="255"/>
      <c r="O260" s="255"/>
      <c r="P260" s="255"/>
    </row>
    <row r="261" spans="1:247" s="254" customFormat="1" ht="38.25" customHeight="1">
      <c r="A261" s="402" t="s">
        <v>67</v>
      </c>
      <c r="B261" s="518" t="s">
        <v>73</v>
      </c>
      <c r="C261" s="402"/>
      <c r="D261" s="518"/>
      <c r="E261" s="402"/>
      <c r="F261" s="518"/>
      <c r="G261" s="402"/>
      <c r="H261" s="518"/>
      <c r="I261" s="402"/>
      <c r="J261" s="518"/>
      <c r="K261" s="402"/>
      <c r="L261" s="518"/>
      <c r="M261" s="518"/>
      <c r="N261" s="402"/>
      <c r="O261" s="518"/>
      <c r="P261" s="402"/>
      <c r="Q261" s="518"/>
      <c r="R261" s="402"/>
      <c r="S261" s="518"/>
      <c r="T261" s="402"/>
      <c r="U261" s="518"/>
      <c r="V261" s="402"/>
      <c r="W261" s="518"/>
      <c r="X261" s="402"/>
      <c r="Y261" s="518"/>
      <c r="Z261" s="402"/>
      <c r="AA261" s="518"/>
      <c r="AB261" s="402"/>
      <c r="AC261" s="518"/>
      <c r="AD261" s="402"/>
      <c r="AE261" s="518"/>
      <c r="AF261" s="402"/>
      <c r="AG261" s="518"/>
      <c r="AH261" s="402"/>
      <c r="AI261" s="518"/>
      <c r="AJ261" s="402"/>
      <c r="AK261" s="518"/>
      <c r="AL261" s="402"/>
      <c r="AM261" s="518"/>
      <c r="AN261" s="402"/>
      <c r="AO261" s="518"/>
      <c r="AP261" s="402"/>
      <c r="AQ261" s="518"/>
      <c r="AR261" s="402"/>
      <c r="AS261" s="518"/>
      <c r="AT261" s="402"/>
      <c r="AU261" s="518"/>
      <c r="AV261" s="402"/>
      <c r="AW261" s="518"/>
      <c r="AX261" s="402"/>
      <c r="AY261" s="518"/>
      <c r="AZ261" s="402"/>
      <c r="BA261" s="518"/>
      <c r="BB261" s="402"/>
      <c r="BC261" s="518"/>
      <c r="BD261" s="402"/>
      <c r="BE261" s="518"/>
      <c r="BF261" s="402"/>
      <c r="BG261" s="518"/>
      <c r="BH261" s="402"/>
      <c r="BI261" s="518"/>
      <c r="BJ261" s="402"/>
      <c r="BK261" s="518"/>
      <c r="BL261" s="402"/>
      <c r="BM261" s="518"/>
      <c r="BN261" s="402"/>
      <c r="BO261" s="518"/>
      <c r="BP261" s="402"/>
      <c r="BQ261" s="518"/>
      <c r="BR261" s="402"/>
      <c r="BS261" s="518"/>
      <c r="BT261" s="402"/>
      <c r="BU261" s="518"/>
      <c r="BV261" s="402"/>
      <c r="BW261" s="518"/>
      <c r="BX261" s="402"/>
      <c r="BY261" s="518"/>
      <c r="BZ261" s="402"/>
      <c r="CA261" s="518"/>
      <c r="CB261" s="402"/>
      <c r="CC261" s="518"/>
      <c r="CD261" s="402"/>
      <c r="CE261" s="518"/>
      <c r="CF261" s="402"/>
      <c r="CG261" s="518"/>
      <c r="CH261" s="402"/>
      <c r="CI261" s="518"/>
      <c r="CJ261" s="402"/>
      <c r="CK261" s="518"/>
      <c r="CL261" s="402"/>
      <c r="CM261" s="518"/>
      <c r="CN261" s="402"/>
      <c r="CO261" s="518"/>
      <c r="CP261" s="402"/>
      <c r="CQ261" s="518"/>
      <c r="CR261" s="402"/>
      <c r="CS261" s="518"/>
      <c r="CT261" s="402"/>
      <c r="CU261" s="518"/>
      <c r="CV261" s="402"/>
      <c r="CW261" s="518"/>
      <c r="CX261" s="402"/>
      <c r="CY261" s="518"/>
      <c r="CZ261" s="402"/>
      <c r="DA261" s="518"/>
      <c r="DB261" s="402"/>
      <c r="DC261" s="518"/>
      <c r="DD261" s="402"/>
      <c r="DE261" s="518"/>
      <c r="DF261" s="402"/>
      <c r="DG261" s="518"/>
      <c r="DH261" s="402"/>
      <c r="DI261" s="518"/>
      <c r="DJ261" s="402"/>
      <c r="DK261" s="518"/>
      <c r="DL261" s="402"/>
      <c r="DM261" s="518"/>
      <c r="DN261" s="402"/>
      <c r="DO261" s="518"/>
      <c r="DP261" s="402"/>
      <c r="DQ261" s="518"/>
      <c r="DR261" s="402"/>
      <c r="DS261" s="518"/>
      <c r="DT261" s="402"/>
      <c r="DU261" s="518"/>
      <c r="DV261" s="402"/>
      <c r="DW261" s="518"/>
      <c r="DX261" s="402"/>
      <c r="DY261" s="518"/>
      <c r="DZ261" s="402"/>
      <c r="EA261" s="518"/>
      <c r="EB261" s="402"/>
      <c r="EC261" s="518"/>
      <c r="ED261" s="402"/>
      <c r="EE261" s="518"/>
      <c r="EF261" s="402"/>
      <c r="EG261" s="518"/>
      <c r="EH261" s="402"/>
      <c r="EI261" s="518"/>
      <c r="EJ261" s="402"/>
      <c r="EK261" s="518"/>
      <c r="EL261" s="402"/>
      <c r="EM261" s="518"/>
      <c r="EN261" s="402"/>
      <c r="EO261" s="518"/>
      <c r="EP261" s="402"/>
      <c r="EQ261" s="518"/>
      <c r="ER261" s="402"/>
      <c r="ES261" s="518"/>
      <c r="ET261" s="402"/>
      <c r="EU261" s="518"/>
      <c r="EV261" s="402"/>
      <c r="EW261" s="518"/>
      <c r="EX261" s="402"/>
      <c r="EY261" s="518"/>
      <c r="EZ261" s="402"/>
      <c r="FA261" s="518"/>
      <c r="FB261" s="402"/>
      <c r="FC261" s="518"/>
      <c r="FD261" s="402"/>
      <c r="FE261" s="518"/>
      <c r="FF261" s="402"/>
      <c r="FG261" s="518"/>
      <c r="FH261" s="402"/>
      <c r="FI261" s="518"/>
      <c r="FJ261" s="402"/>
      <c r="FK261" s="518"/>
      <c r="FL261" s="402"/>
      <c r="FM261" s="518"/>
      <c r="FN261" s="402"/>
      <c r="FO261" s="518"/>
      <c r="FP261" s="402"/>
      <c r="FQ261" s="518"/>
      <c r="FR261" s="402"/>
      <c r="FS261" s="518"/>
      <c r="FT261" s="402"/>
      <c r="FU261" s="518"/>
      <c r="FV261" s="402"/>
      <c r="FW261" s="518"/>
      <c r="FX261" s="402"/>
      <c r="FY261" s="518"/>
      <c r="FZ261" s="402"/>
      <c r="GA261" s="518"/>
      <c r="GB261" s="402"/>
      <c r="GC261" s="518"/>
      <c r="GD261" s="402"/>
      <c r="GE261" s="518"/>
      <c r="GF261" s="402"/>
      <c r="GG261" s="518"/>
      <c r="GH261" s="402"/>
      <c r="GI261" s="518"/>
      <c r="GJ261" s="402"/>
      <c r="GK261" s="518"/>
      <c r="GL261" s="402"/>
      <c r="GM261" s="518"/>
      <c r="GN261" s="402"/>
      <c r="GO261" s="518"/>
      <c r="GP261" s="402"/>
      <c r="GQ261" s="518"/>
      <c r="GR261" s="402"/>
      <c r="GS261" s="518"/>
      <c r="GT261" s="402"/>
      <c r="GU261" s="518"/>
      <c r="GV261" s="402"/>
      <c r="GW261" s="518"/>
      <c r="GX261" s="402"/>
      <c r="GY261" s="518"/>
      <c r="GZ261" s="402"/>
      <c r="HA261" s="518"/>
      <c r="HB261" s="402"/>
      <c r="HC261" s="518"/>
      <c r="HD261" s="402"/>
      <c r="HE261" s="518"/>
      <c r="HF261" s="402"/>
      <c r="HG261" s="518"/>
      <c r="HH261" s="402"/>
      <c r="HI261" s="518"/>
      <c r="HJ261" s="402"/>
      <c r="HK261" s="518"/>
      <c r="HL261" s="402"/>
      <c r="HM261" s="518"/>
      <c r="HN261" s="402"/>
      <c r="HO261" s="518"/>
      <c r="HP261" s="402"/>
      <c r="HQ261" s="518"/>
      <c r="HR261" s="402"/>
      <c r="HS261" s="518"/>
      <c r="HT261" s="402"/>
      <c r="HU261" s="518"/>
      <c r="HV261" s="402"/>
      <c r="HW261" s="518"/>
      <c r="HX261" s="402"/>
      <c r="HY261" s="518"/>
      <c r="HZ261" s="402"/>
      <c r="IA261" s="518"/>
      <c r="IB261" s="402"/>
      <c r="IC261" s="518"/>
      <c r="ID261" s="402"/>
      <c r="IE261" s="518"/>
      <c r="IF261" s="402"/>
      <c r="IG261" s="518"/>
      <c r="IH261" s="402"/>
      <c r="II261" s="518"/>
      <c r="IJ261" s="402"/>
      <c r="IK261" s="518"/>
      <c r="IL261" s="402"/>
      <c r="IM261" s="518"/>
    </row>
    <row r="262" spans="1:16" s="254" customFormat="1" ht="29.25" customHeight="1">
      <c r="A262" s="398"/>
      <c r="B262" s="420" t="s">
        <v>184</v>
      </c>
      <c r="C262" s="431"/>
      <c r="D262" s="431"/>
      <c r="E262" s="431"/>
      <c r="F262" s="431"/>
      <c r="G262" s="420"/>
      <c r="I262" s="383">
        <v>179169.96612727136</v>
      </c>
      <c r="J262" s="378">
        <v>166432</v>
      </c>
      <c r="K262" s="383">
        <v>477736</v>
      </c>
      <c r="L262" s="378">
        <v>210184</v>
      </c>
      <c r="N262" s="255"/>
      <c r="O262" s="255"/>
      <c r="P262" s="255"/>
    </row>
    <row r="263" spans="1:16" s="254" customFormat="1" ht="29.25" customHeight="1">
      <c r="A263" s="398"/>
      <c r="B263" s="420" t="s">
        <v>187</v>
      </c>
      <c r="C263" s="431"/>
      <c r="D263" s="431"/>
      <c r="E263" s="431"/>
      <c r="F263" s="431"/>
      <c r="G263" s="420"/>
      <c r="I263" s="383">
        <v>618782</v>
      </c>
      <c r="J263" s="378">
        <v>598269.089</v>
      </c>
      <c r="K263" s="383">
        <v>604423</v>
      </c>
      <c r="L263" s="378">
        <v>596906</v>
      </c>
      <c r="N263" s="255"/>
      <c r="O263" s="255"/>
      <c r="P263" s="255"/>
    </row>
    <row r="264" spans="1:16" s="254" customFormat="1" ht="29.25" customHeight="1" thickBot="1">
      <c r="A264" s="398"/>
      <c r="B264" s="420" t="s">
        <v>185</v>
      </c>
      <c r="C264" s="431"/>
      <c r="D264" s="431"/>
      <c r="E264" s="431"/>
      <c r="F264" s="431"/>
      <c r="G264" s="420"/>
      <c r="I264" s="384">
        <v>28.96</v>
      </c>
      <c r="J264" s="385">
        <v>27.82</v>
      </c>
      <c r="K264" s="384">
        <v>79.04</v>
      </c>
      <c r="L264" s="385">
        <v>35.21</v>
      </c>
      <c r="N264" s="255"/>
      <c r="O264" s="255"/>
      <c r="P264" s="255"/>
    </row>
    <row r="265" spans="1:16" s="254" customFormat="1" ht="2.25" customHeight="1">
      <c r="A265" s="398"/>
      <c r="B265" s="420"/>
      <c r="C265" s="431"/>
      <c r="D265" s="431"/>
      <c r="E265" s="431"/>
      <c r="F265" s="431"/>
      <c r="G265" s="420"/>
      <c r="I265" s="383"/>
      <c r="J265" s="378"/>
      <c r="K265" s="383"/>
      <c r="L265" s="378"/>
      <c r="N265" s="255"/>
      <c r="O265" s="255"/>
      <c r="P265" s="255"/>
    </row>
    <row r="266" spans="1:247" s="254" customFormat="1" ht="39" customHeight="1">
      <c r="A266" s="402" t="s">
        <v>68</v>
      </c>
      <c r="B266" s="518" t="s">
        <v>167</v>
      </c>
      <c r="C266" s="402"/>
      <c r="D266" s="518"/>
      <c r="E266" s="402"/>
      <c r="F266" s="518"/>
      <c r="G266" s="402"/>
      <c r="H266" s="518"/>
      <c r="I266" s="402"/>
      <c r="J266" s="518"/>
      <c r="K266" s="402"/>
      <c r="L266" s="518"/>
      <c r="M266" s="518"/>
      <c r="N266" s="402"/>
      <c r="O266" s="518"/>
      <c r="P266" s="402"/>
      <c r="Q266" s="518"/>
      <c r="R266" s="402"/>
      <c r="S266" s="518"/>
      <c r="T266" s="402"/>
      <c r="U266" s="518"/>
      <c r="V266" s="402"/>
      <c r="W266" s="518"/>
      <c r="X266" s="402"/>
      <c r="Y266" s="518"/>
      <c r="Z266" s="402"/>
      <c r="AA266" s="518"/>
      <c r="AB266" s="402"/>
      <c r="AC266" s="518"/>
      <c r="AD266" s="402"/>
      <c r="AE266" s="518"/>
      <c r="AF266" s="402"/>
      <c r="AG266" s="518"/>
      <c r="AH266" s="402"/>
      <c r="AI266" s="518"/>
      <c r="AJ266" s="402"/>
      <c r="AK266" s="518"/>
      <c r="AL266" s="402"/>
      <c r="AM266" s="518"/>
      <c r="AN266" s="402"/>
      <c r="AO266" s="518"/>
      <c r="AP266" s="402"/>
      <c r="AQ266" s="518"/>
      <c r="AR266" s="402"/>
      <c r="AS266" s="518"/>
      <c r="AT266" s="402"/>
      <c r="AU266" s="518"/>
      <c r="AV266" s="402"/>
      <c r="AW266" s="518"/>
      <c r="AX266" s="402"/>
      <c r="AY266" s="518"/>
      <c r="AZ266" s="402"/>
      <c r="BA266" s="518"/>
      <c r="BB266" s="402"/>
      <c r="BC266" s="518"/>
      <c r="BD266" s="402"/>
      <c r="BE266" s="518"/>
      <c r="BF266" s="402"/>
      <c r="BG266" s="518"/>
      <c r="BH266" s="402"/>
      <c r="BI266" s="518"/>
      <c r="BJ266" s="402"/>
      <c r="BK266" s="518"/>
      <c r="BL266" s="402"/>
      <c r="BM266" s="518"/>
      <c r="BN266" s="402"/>
      <c r="BO266" s="518"/>
      <c r="BP266" s="402"/>
      <c r="BQ266" s="518"/>
      <c r="BR266" s="402"/>
      <c r="BS266" s="518"/>
      <c r="BT266" s="402"/>
      <c r="BU266" s="518"/>
      <c r="BV266" s="402"/>
      <c r="BW266" s="518"/>
      <c r="BX266" s="402"/>
      <c r="BY266" s="518"/>
      <c r="BZ266" s="402"/>
      <c r="CA266" s="518"/>
      <c r="CB266" s="402"/>
      <c r="CC266" s="518"/>
      <c r="CD266" s="402"/>
      <c r="CE266" s="518"/>
      <c r="CF266" s="402"/>
      <c r="CG266" s="518"/>
      <c r="CH266" s="402"/>
      <c r="CI266" s="518"/>
      <c r="CJ266" s="402"/>
      <c r="CK266" s="518"/>
      <c r="CL266" s="402"/>
      <c r="CM266" s="518"/>
      <c r="CN266" s="402"/>
      <c r="CO266" s="518"/>
      <c r="CP266" s="402"/>
      <c r="CQ266" s="518"/>
      <c r="CR266" s="402"/>
      <c r="CS266" s="518"/>
      <c r="CT266" s="402"/>
      <c r="CU266" s="518"/>
      <c r="CV266" s="402"/>
      <c r="CW266" s="518"/>
      <c r="CX266" s="402"/>
      <c r="CY266" s="518"/>
      <c r="CZ266" s="402"/>
      <c r="DA266" s="518"/>
      <c r="DB266" s="402"/>
      <c r="DC266" s="518"/>
      <c r="DD266" s="402"/>
      <c r="DE266" s="518"/>
      <c r="DF266" s="402"/>
      <c r="DG266" s="518"/>
      <c r="DH266" s="402"/>
      <c r="DI266" s="518"/>
      <c r="DJ266" s="402"/>
      <c r="DK266" s="518"/>
      <c r="DL266" s="402"/>
      <c r="DM266" s="518"/>
      <c r="DN266" s="402"/>
      <c r="DO266" s="518"/>
      <c r="DP266" s="402"/>
      <c r="DQ266" s="518"/>
      <c r="DR266" s="402"/>
      <c r="DS266" s="518"/>
      <c r="DT266" s="402"/>
      <c r="DU266" s="518"/>
      <c r="DV266" s="402"/>
      <c r="DW266" s="518"/>
      <c r="DX266" s="402"/>
      <c r="DY266" s="518"/>
      <c r="DZ266" s="402"/>
      <c r="EA266" s="518"/>
      <c r="EB266" s="402"/>
      <c r="EC266" s="518"/>
      <c r="ED266" s="402"/>
      <c r="EE266" s="518"/>
      <c r="EF266" s="402"/>
      <c r="EG266" s="518"/>
      <c r="EH266" s="402"/>
      <c r="EI266" s="518"/>
      <c r="EJ266" s="402"/>
      <c r="EK266" s="518"/>
      <c r="EL266" s="402"/>
      <c r="EM266" s="518"/>
      <c r="EN266" s="402"/>
      <c r="EO266" s="518"/>
      <c r="EP266" s="402"/>
      <c r="EQ266" s="518"/>
      <c r="ER266" s="402"/>
      <c r="ES266" s="518"/>
      <c r="ET266" s="402"/>
      <c r="EU266" s="518"/>
      <c r="EV266" s="402"/>
      <c r="EW266" s="518"/>
      <c r="EX266" s="402"/>
      <c r="EY266" s="518"/>
      <c r="EZ266" s="402"/>
      <c r="FA266" s="518"/>
      <c r="FB266" s="402"/>
      <c r="FC266" s="518"/>
      <c r="FD266" s="402"/>
      <c r="FE266" s="518"/>
      <c r="FF266" s="402"/>
      <c r="FG266" s="518"/>
      <c r="FH266" s="402"/>
      <c r="FI266" s="518"/>
      <c r="FJ266" s="402"/>
      <c r="FK266" s="518"/>
      <c r="FL266" s="402"/>
      <c r="FM266" s="518"/>
      <c r="FN266" s="402"/>
      <c r="FO266" s="518"/>
      <c r="FP266" s="402"/>
      <c r="FQ266" s="518"/>
      <c r="FR266" s="402"/>
      <c r="FS266" s="518"/>
      <c r="FT266" s="402"/>
      <c r="FU266" s="518"/>
      <c r="FV266" s="402"/>
      <c r="FW266" s="518"/>
      <c r="FX266" s="402"/>
      <c r="FY266" s="518"/>
      <c r="FZ266" s="402"/>
      <c r="GA266" s="518"/>
      <c r="GB266" s="402"/>
      <c r="GC266" s="518"/>
      <c r="GD266" s="402"/>
      <c r="GE266" s="518"/>
      <c r="GF266" s="402"/>
      <c r="GG266" s="518"/>
      <c r="GH266" s="402"/>
      <c r="GI266" s="518"/>
      <c r="GJ266" s="402"/>
      <c r="GK266" s="518"/>
      <c r="GL266" s="402"/>
      <c r="GM266" s="518"/>
      <c r="GN266" s="402"/>
      <c r="GO266" s="518"/>
      <c r="GP266" s="402"/>
      <c r="GQ266" s="518"/>
      <c r="GR266" s="402"/>
      <c r="GS266" s="518"/>
      <c r="GT266" s="402"/>
      <c r="GU266" s="518"/>
      <c r="GV266" s="402"/>
      <c r="GW266" s="518"/>
      <c r="GX266" s="402"/>
      <c r="GY266" s="518"/>
      <c r="GZ266" s="402"/>
      <c r="HA266" s="518"/>
      <c r="HB266" s="402"/>
      <c r="HC266" s="518"/>
      <c r="HD266" s="402"/>
      <c r="HE266" s="518"/>
      <c r="HF266" s="402"/>
      <c r="HG266" s="518"/>
      <c r="HH266" s="402"/>
      <c r="HI266" s="518"/>
      <c r="HJ266" s="402"/>
      <c r="HK266" s="518"/>
      <c r="HL266" s="402"/>
      <c r="HM266" s="518"/>
      <c r="HN266" s="402"/>
      <c r="HO266" s="518"/>
      <c r="HP266" s="402"/>
      <c r="HQ266" s="518"/>
      <c r="HR266" s="402"/>
      <c r="HS266" s="518"/>
      <c r="HT266" s="402"/>
      <c r="HU266" s="518"/>
      <c r="HV266" s="402"/>
      <c r="HW266" s="518"/>
      <c r="HX266" s="402"/>
      <c r="HY266" s="518"/>
      <c r="HZ266" s="402"/>
      <c r="IA266" s="518"/>
      <c r="IB266" s="402"/>
      <c r="IC266" s="518"/>
      <c r="ID266" s="402"/>
      <c r="IE266" s="518"/>
      <c r="IF266" s="402"/>
      <c r="IG266" s="518"/>
      <c r="IH266" s="402"/>
      <c r="II266" s="518"/>
      <c r="IJ266" s="402"/>
      <c r="IK266" s="518"/>
      <c r="IL266" s="402"/>
      <c r="IM266" s="518"/>
    </row>
    <row r="267" spans="1:16" s="254" customFormat="1" ht="28.5" customHeight="1">
      <c r="A267" s="398"/>
      <c r="B267" s="420" t="s">
        <v>184</v>
      </c>
      <c r="C267" s="431"/>
      <c r="D267" s="431"/>
      <c r="E267" s="431"/>
      <c r="F267" s="431"/>
      <c r="G267" s="420"/>
      <c r="I267" s="383">
        <v>179169.96612727136</v>
      </c>
      <c r="J267" s="378">
        <v>166432</v>
      </c>
      <c r="K267" s="383">
        <v>477736</v>
      </c>
      <c r="L267" s="378">
        <v>210184</v>
      </c>
      <c r="N267" s="255"/>
      <c r="O267" s="255"/>
      <c r="P267" s="255"/>
    </row>
    <row r="268" spans="1:16" s="254" customFormat="1" ht="54" customHeight="1">
      <c r="A268" s="398"/>
      <c r="B268" s="668" t="s">
        <v>208</v>
      </c>
      <c r="C268" s="669"/>
      <c r="D268" s="669"/>
      <c r="E268" s="669"/>
      <c r="F268" s="669"/>
      <c r="G268" s="669"/>
      <c r="I268" s="383">
        <v>-1087.4343274124221</v>
      </c>
      <c r="J268" s="378">
        <v>-5841.218422742299</v>
      </c>
      <c r="K268" s="383">
        <v>-1019</v>
      </c>
      <c r="L268" s="378">
        <v>-8312</v>
      </c>
      <c r="N268" s="255"/>
      <c r="O268" s="255"/>
      <c r="P268" s="255"/>
    </row>
    <row r="269" spans="1:16" s="254" customFormat="1" ht="23.25" customHeight="1">
      <c r="A269" s="398"/>
      <c r="B269" s="420" t="s">
        <v>202</v>
      </c>
      <c r="C269" s="431"/>
      <c r="D269" s="431"/>
      <c r="E269" s="431"/>
      <c r="F269" s="431"/>
      <c r="G269" s="420"/>
      <c r="I269" s="383">
        <v>0</v>
      </c>
      <c r="J269" s="378">
        <v>1685</v>
      </c>
      <c r="K269" s="383">
        <v>0</v>
      </c>
      <c r="L269" s="378">
        <v>6741</v>
      </c>
      <c r="N269" s="255"/>
      <c r="O269" s="255"/>
      <c r="P269" s="255"/>
    </row>
    <row r="270" spans="1:16" s="254" customFormat="1" ht="27" customHeight="1">
      <c r="A270" s="398"/>
      <c r="B270" s="420"/>
      <c r="C270" s="431"/>
      <c r="D270" s="431"/>
      <c r="E270" s="431"/>
      <c r="F270" s="431"/>
      <c r="G270" s="420"/>
      <c r="I270" s="386">
        <v>178082.53179985893</v>
      </c>
      <c r="J270" s="387">
        <v>162275.7815772577</v>
      </c>
      <c r="K270" s="386">
        <v>476717</v>
      </c>
      <c r="L270" s="387">
        <v>208613</v>
      </c>
      <c r="N270" s="255"/>
      <c r="O270" s="255"/>
      <c r="P270" s="255"/>
    </row>
    <row r="271" spans="1:16" s="254" customFormat="1" ht="31.5" customHeight="1">
      <c r="A271" s="398"/>
      <c r="B271" s="420" t="s">
        <v>187</v>
      </c>
      <c r="C271" s="431"/>
      <c r="D271" s="431"/>
      <c r="E271" s="431"/>
      <c r="F271" s="431"/>
      <c r="G271" s="420"/>
      <c r="I271" s="383">
        <v>618782</v>
      </c>
      <c r="J271" s="378">
        <v>598269.089</v>
      </c>
      <c r="K271" s="383">
        <v>604423</v>
      </c>
      <c r="L271" s="378">
        <v>596906</v>
      </c>
      <c r="N271" s="255"/>
      <c r="O271" s="255"/>
      <c r="P271" s="255"/>
    </row>
    <row r="272" spans="1:16" s="254" customFormat="1" ht="27.75" customHeight="1">
      <c r="A272" s="398"/>
      <c r="B272" s="420" t="s">
        <v>201</v>
      </c>
      <c r="C272" s="431"/>
      <c r="D272" s="431"/>
      <c r="E272" s="431"/>
      <c r="F272" s="431"/>
      <c r="G272" s="420"/>
      <c r="I272" s="383">
        <v>0</v>
      </c>
      <c r="J272" s="378">
        <v>51282.05128205128</v>
      </c>
      <c r="K272" s="383">
        <v>0</v>
      </c>
      <c r="L272" s="378">
        <v>51282.05128205128</v>
      </c>
      <c r="N272" s="255"/>
      <c r="O272" s="255"/>
      <c r="P272" s="255"/>
    </row>
    <row r="273" spans="1:16" s="254" customFormat="1" ht="30" customHeight="1">
      <c r="A273" s="243"/>
      <c r="B273" s="420" t="s">
        <v>186</v>
      </c>
      <c r="C273" s="247"/>
      <c r="D273" s="247"/>
      <c r="E273" s="247"/>
      <c r="F273" s="247"/>
      <c r="I273" s="386">
        <v>618782</v>
      </c>
      <c r="J273" s="387">
        <v>649551.1402820513</v>
      </c>
      <c r="K273" s="386">
        <v>604423</v>
      </c>
      <c r="L273" s="387">
        <v>648188.0512820513</v>
      </c>
      <c r="N273" s="255"/>
      <c r="O273" s="255"/>
      <c r="P273" s="255"/>
    </row>
    <row r="274" spans="1:12" ht="37.5" customHeight="1" thickBot="1">
      <c r="A274" s="33"/>
      <c r="B274" s="496" t="s">
        <v>188</v>
      </c>
      <c r="I274" s="384">
        <v>28.779526844649475</v>
      </c>
      <c r="J274" s="385">
        <v>24.98275678598509</v>
      </c>
      <c r="K274" s="384">
        <v>78.87141951911161</v>
      </c>
      <c r="L274" s="385">
        <v>32.18</v>
      </c>
    </row>
    <row r="275" spans="1:12" ht="10.5" customHeight="1" hidden="1">
      <c r="A275" s="33"/>
      <c r="B275" s="297"/>
      <c r="C275" s="297"/>
      <c r="D275" s="297"/>
      <c r="E275" s="297"/>
      <c r="F275" s="297"/>
      <c r="G275" s="297"/>
      <c r="H275" s="297"/>
      <c r="I275" s="297"/>
      <c r="J275" s="320"/>
      <c r="K275" s="320"/>
      <c r="L275" s="321"/>
    </row>
    <row r="276" spans="1:16" s="254" customFormat="1" ht="2.25" customHeight="1" hidden="1">
      <c r="A276" s="243"/>
      <c r="B276" s="259"/>
      <c r="C276" s="247"/>
      <c r="D276" s="247"/>
      <c r="E276" s="247"/>
      <c r="F276" s="247"/>
      <c r="G276" s="247"/>
      <c r="H276" s="265"/>
      <c r="I276" s="265"/>
      <c r="J276" s="266"/>
      <c r="K276" s="266"/>
      <c r="L276" s="265"/>
      <c r="N276" s="255"/>
      <c r="O276" s="255"/>
      <c r="P276" s="255"/>
    </row>
    <row r="277" spans="1:12" ht="4.5" customHeight="1">
      <c r="A277" s="243"/>
      <c r="B277" s="681"/>
      <c r="C277" s="681"/>
      <c r="D277" s="681"/>
      <c r="E277" s="681"/>
      <c r="F277" s="681"/>
      <c r="G277" s="681"/>
      <c r="H277" s="681"/>
      <c r="I277" s="681"/>
      <c r="J277" s="681"/>
      <c r="K277" s="681"/>
      <c r="L277" s="681"/>
    </row>
    <row r="278" spans="1:16" s="416" customFormat="1" ht="27.75" customHeight="1">
      <c r="A278" s="402" t="s">
        <v>253</v>
      </c>
      <c r="B278" s="518" t="s">
        <v>127</v>
      </c>
      <c r="C278" s="447"/>
      <c r="D278" s="447"/>
      <c r="E278" s="447"/>
      <c r="F278" s="30"/>
      <c r="G278" s="497"/>
      <c r="H278" s="30"/>
      <c r="I278" s="30"/>
      <c r="J278" s="30"/>
      <c r="K278" s="497"/>
      <c r="L278" s="30"/>
      <c r="N278" s="425"/>
      <c r="O278" s="425"/>
      <c r="P278" s="425"/>
    </row>
    <row r="279" spans="1:16" s="416" customFormat="1" ht="27.75" customHeight="1" thickBot="1">
      <c r="A279" s="398"/>
      <c r="B279" s="399"/>
      <c r="C279" s="447"/>
      <c r="D279" s="447"/>
      <c r="E279" s="447"/>
      <c r="F279" s="666" t="s">
        <v>112</v>
      </c>
      <c r="G279" s="666"/>
      <c r="H279" s="666"/>
      <c r="I279" s="153"/>
      <c r="J279" s="498"/>
      <c r="K279" s="153"/>
      <c r="L279" s="498"/>
      <c r="N279" s="425"/>
      <c r="O279" s="425"/>
      <c r="P279" s="425"/>
    </row>
    <row r="280" spans="1:16" s="416" customFormat="1" ht="22.5" customHeight="1">
      <c r="A280" s="398"/>
      <c r="B280" s="399"/>
      <c r="C280" s="447"/>
      <c r="D280" s="447"/>
      <c r="E280" s="447"/>
      <c r="F280" s="499" t="s">
        <v>135</v>
      </c>
      <c r="G280" s="500"/>
      <c r="H280" s="499" t="s">
        <v>227</v>
      </c>
      <c r="I280" s="30"/>
      <c r="J280" s="30"/>
      <c r="K280" s="497"/>
      <c r="L280" s="30"/>
      <c r="N280" s="425"/>
      <c r="O280" s="425"/>
      <c r="P280" s="425"/>
    </row>
    <row r="281" spans="1:16" s="276" customFormat="1" ht="21.75" customHeight="1">
      <c r="A281" s="436" t="s">
        <v>38</v>
      </c>
      <c r="B281" s="501" t="s">
        <v>128</v>
      </c>
      <c r="C281" s="457"/>
      <c r="F281" s="170"/>
      <c r="G281" s="318"/>
      <c r="H281" s="170"/>
      <c r="I281" s="170"/>
      <c r="J281" s="390"/>
      <c r="L281" s="391"/>
      <c r="N281" s="277"/>
      <c r="O281" s="277"/>
      <c r="P281" s="277"/>
    </row>
    <row r="282" spans="1:16" s="276" customFormat="1" ht="27" customHeight="1">
      <c r="A282" s="436"/>
      <c r="B282" s="457" t="s">
        <v>191</v>
      </c>
      <c r="C282" s="457"/>
      <c r="F282" s="170">
        <v>62521</v>
      </c>
      <c r="G282" s="318"/>
      <c r="H282" s="170">
        <v>56626</v>
      </c>
      <c r="I282" s="170"/>
      <c r="J282" s="390"/>
      <c r="L282" s="391"/>
      <c r="N282" s="277"/>
      <c r="O282" s="277"/>
      <c r="P282" s="277"/>
    </row>
    <row r="283" spans="1:16" s="276" customFormat="1" ht="27" customHeight="1">
      <c r="A283" s="436"/>
      <c r="B283" s="457" t="s">
        <v>192</v>
      </c>
      <c r="C283" s="457"/>
      <c r="F283" s="170">
        <v>7493</v>
      </c>
      <c r="G283" s="318"/>
      <c r="H283" s="170">
        <v>14370</v>
      </c>
      <c r="I283" s="170"/>
      <c r="J283" s="390"/>
      <c r="L283" s="391"/>
      <c r="N283" s="277"/>
      <c r="O283" s="277"/>
      <c r="P283" s="277"/>
    </row>
    <row r="284" spans="1:16" s="276" customFormat="1" ht="27" customHeight="1">
      <c r="A284" s="436"/>
      <c r="B284" s="457" t="s">
        <v>193</v>
      </c>
      <c r="C284" s="457"/>
      <c r="F284" s="170">
        <v>6158</v>
      </c>
      <c r="G284" s="318"/>
      <c r="H284" s="170">
        <v>5698</v>
      </c>
      <c r="I284" s="170"/>
      <c r="J284" s="390"/>
      <c r="L284" s="391"/>
      <c r="N284" s="277"/>
      <c r="O284" s="277"/>
      <c r="P284" s="277"/>
    </row>
    <row r="285" spans="1:16" s="276" customFormat="1" ht="27.75" customHeight="1">
      <c r="A285" s="436"/>
      <c r="B285" s="457"/>
      <c r="C285" s="457"/>
      <c r="F285" s="287">
        <v>76172</v>
      </c>
      <c r="G285" s="392"/>
      <c r="H285" s="287">
        <v>76694</v>
      </c>
      <c r="I285" s="170"/>
      <c r="J285" s="390"/>
      <c r="L285" s="391"/>
      <c r="N285" s="277"/>
      <c r="O285" s="277"/>
      <c r="P285" s="277"/>
    </row>
    <row r="286" spans="1:16" s="276" customFormat="1" ht="25.5" customHeight="1">
      <c r="A286" s="436"/>
      <c r="B286" s="457" t="s">
        <v>194</v>
      </c>
      <c r="C286" s="457"/>
      <c r="F286" s="170">
        <v>176</v>
      </c>
      <c r="G286" s="318"/>
      <c r="H286" s="170">
        <v>176</v>
      </c>
      <c r="I286" s="170"/>
      <c r="J286" s="390"/>
      <c r="L286" s="391"/>
      <c r="N286" s="277"/>
      <c r="O286" s="277"/>
      <c r="P286" s="277"/>
    </row>
    <row r="287" spans="1:16" s="276" customFormat="1" ht="25.5" customHeight="1">
      <c r="A287" s="436"/>
      <c r="B287" s="457" t="s">
        <v>129</v>
      </c>
      <c r="C287" s="457"/>
      <c r="F287" s="170">
        <v>0</v>
      </c>
      <c r="G287" s="318"/>
      <c r="H287" s="170">
        <v>0</v>
      </c>
      <c r="I287" s="170"/>
      <c r="J287" s="390"/>
      <c r="L287" s="391"/>
      <c r="N287" s="277"/>
      <c r="O287" s="277"/>
      <c r="P287" s="277"/>
    </row>
    <row r="288" spans="1:16" s="276" customFormat="1" ht="25.5" customHeight="1">
      <c r="A288" s="436"/>
      <c r="B288" s="457" t="s">
        <v>80</v>
      </c>
      <c r="C288" s="457"/>
      <c r="F288" s="170">
        <v>225</v>
      </c>
      <c r="G288" s="318"/>
      <c r="H288" s="170">
        <v>301</v>
      </c>
      <c r="I288" s="170"/>
      <c r="J288" s="390"/>
      <c r="L288" s="391"/>
      <c r="N288" s="277"/>
      <c r="O288" s="277"/>
      <c r="P288" s="277"/>
    </row>
    <row r="289" spans="1:16" s="276" customFormat="1" ht="30" customHeight="1" thickBot="1">
      <c r="A289" s="275"/>
      <c r="F289" s="178">
        <v>76573</v>
      </c>
      <c r="G289" s="393"/>
      <c r="H289" s="178">
        <v>77171</v>
      </c>
      <c r="I289" s="170"/>
      <c r="J289" s="390"/>
      <c r="L289" s="391"/>
      <c r="N289" s="277"/>
      <c r="O289" s="277"/>
      <c r="P289" s="277"/>
    </row>
    <row r="290" spans="1:16" s="276" customFormat="1" ht="9.75" customHeight="1">
      <c r="A290" s="275"/>
      <c r="F290" s="170"/>
      <c r="G290" s="318"/>
      <c r="H290" s="170"/>
      <c r="I290" s="170"/>
      <c r="J290" s="390"/>
      <c r="L290" s="391"/>
      <c r="N290" s="277"/>
      <c r="O290" s="277"/>
      <c r="P290" s="277"/>
    </row>
    <row r="291" spans="1:16" s="276" customFormat="1" ht="29.25" customHeight="1">
      <c r="A291" s="275"/>
      <c r="B291" s="394" t="s">
        <v>183</v>
      </c>
      <c r="C291" s="660" t="s">
        <v>373</v>
      </c>
      <c r="D291" s="661"/>
      <c r="E291" s="661"/>
      <c r="F291" s="661"/>
      <c r="G291" s="661"/>
      <c r="H291" s="661"/>
      <c r="I291" s="661"/>
      <c r="J291" s="661"/>
      <c r="K291" s="661"/>
      <c r="L291" s="661"/>
      <c r="N291" s="277"/>
      <c r="O291" s="277"/>
      <c r="P291" s="277"/>
    </row>
    <row r="292" spans="1:16" s="276" customFormat="1" ht="6" customHeight="1">
      <c r="A292" s="275"/>
      <c r="F292" s="170"/>
      <c r="G292" s="318"/>
      <c r="H292" s="170"/>
      <c r="I292" s="170"/>
      <c r="J292" s="390"/>
      <c r="L292" s="391"/>
      <c r="N292" s="277"/>
      <c r="O292" s="277"/>
      <c r="P292" s="277"/>
    </row>
    <row r="293" spans="1:16" s="276" customFormat="1" ht="6.75" customHeight="1">
      <c r="A293" s="275"/>
      <c r="F293" s="136"/>
      <c r="G293" s="278"/>
      <c r="H293" s="136"/>
      <c r="I293" s="136"/>
      <c r="J293" s="390"/>
      <c r="L293" s="391"/>
      <c r="N293" s="277"/>
      <c r="O293" s="277"/>
      <c r="P293" s="277"/>
    </row>
    <row r="294" spans="1:16" s="416" customFormat="1" ht="39" customHeight="1">
      <c r="A294" s="402" t="s">
        <v>253</v>
      </c>
      <c r="B294" s="518" t="s">
        <v>375</v>
      </c>
      <c r="C294" s="447"/>
      <c r="D294" s="447"/>
      <c r="E294" s="447"/>
      <c r="F294" s="30"/>
      <c r="G294" s="497"/>
      <c r="H294" s="30"/>
      <c r="I294" s="30"/>
      <c r="J294" s="30"/>
      <c r="K294" s="497"/>
      <c r="L294" s="30"/>
      <c r="N294" s="425"/>
      <c r="O294" s="425"/>
      <c r="P294" s="425"/>
    </row>
    <row r="295" spans="1:16" s="254" customFormat="1" ht="22.5" customHeight="1" thickBot="1">
      <c r="A295" s="398"/>
      <c r="B295" s="399"/>
      <c r="C295" s="447"/>
      <c r="D295" s="447"/>
      <c r="E295" s="447"/>
      <c r="F295" s="666" t="s">
        <v>112</v>
      </c>
      <c r="G295" s="666"/>
      <c r="H295" s="666"/>
      <c r="I295" s="331"/>
      <c r="J295" s="57"/>
      <c r="K295" s="331"/>
      <c r="L295" s="57"/>
      <c r="N295" s="255"/>
      <c r="O295" s="255"/>
      <c r="P295" s="255"/>
    </row>
    <row r="296" spans="1:16" s="254" customFormat="1" ht="28.5" customHeight="1">
      <c r="A296" s="398"/>
      <c r="B296" s="399"/>
      <c r="C296" s="447"/>
      <c r="D296" s="447"/>
      <c r="E296" s="447"/>
      <c r="F296" s="499" t="s">
        <v>135</v>
      </c>
      <c r="G296" s="500"/>
      <c r="H296" s="499" t="s">
        <v>227</v>
      </c>
      <c r="I296" s="388"/>
      <c r="J296" s="388"/>
      <c r="K296" s="389"/>
      <c r="L296" s="388"/>
      <c r="N296" s="255"/>
      <c r="O296" s="255"/>
      <c r="P296" s="255"/>
    </row>
    <row r="297" spans="1:16" s="449" customFormat="1" ht="30" customHeight="1">
      <c r="A297" s="434" t="s">
        <v>90</v>
      </c>
      <c r="B297" s="502" t="s">
        <v>117</v>
      </c>
      <c r="J297" s="416"/>
      <c r="L297" s="401"/>
      <c r="N297" s="450"/>
      <c r="O297" s="450"/>
      <c r="P297" s="450"/>
    </row>
    <row r="298" spans="6:9" ht="0.75" customHeight="1">
      <c r="F298" s="449"/>
      <c r="G298" s="449"/>
      <c r="H298" s="449"/>
      <c r="I298" s="230"/>
    </row>
    <row r="299" spans="2:9" ht="41.25" customHeight="1">
      <c r="B299" s="435" t="s">
        <v>120</v>
      </c>
      <c r="F299" s="136">
        <v>1196035.29</v>
      </c>
      <c r="G299" s="278"/>
      <c r="H299" s="136">
        <v>1262449</v>
      </c>
      <c r="I299" s="136"/>
    </row>
    <row r="300" spans="1:16" s="276" customFormat="1" ht="47.25" customHeight="1">
      <c r="A300" s="436" t="s">
        <v>91</v>
      </c>
      <c r="B300" s="501" t="s">
        <v>130</v>
      </c>
      <c r="C300" s="457"/>
      <c r="D300" s="457"/>
      <c r="E300" s="457"/>
      <c r="F300" s="136"/>
      <c r="G300" s="278"/>
      <c r="H300" s="136"/>
      <c r="I300" s="136"/>
      <c r="J300" s="390"/>
      <c r="L300" s="391"/>
      <c r="N300" s="277"/>
      <c r="O300" s="277"/>
      <c r="P300" s="277"/>
    </row>
    <row r="301" spans="1:16" s="276" customFormat="1" ht="33.75" customHeight="1">
      <c r="A301" s="436"/>
      <c r="B301" s="457" t="s">
        <v>161</v>
      </c>
      <c r="C301" s="457"/>
      <c r="D301" s="457"/>
      <c r="E301" s="457"/>
      <c r="F301" s="170">
        <v>482</v>
      </c>
      <c r="G301" s="318"/>
      <c r="H301" s="170">
        <v>266</v>
      </c>
      <c r="I301" s="170"/>
      <c r="J301" s="390"/>
      <c r="L301" s="391"/>
      <c r="N301" s="277"/>
      <c r="O301" s="277"/>
      <c r="P301" s="277"/>
    </row>
    <row r="302" spans="1:16" s="276" customFormat="1" ht="33.75" customHeight="1">
      <c r="A302" s="436"/>
      <c r="B302" s="457" t="s">
        <v>162</v>
      </c>
      <c r="C302" s="457"/>
      <c r="D302" s="457"/>
      <c r="E302" s="457"/>
      <c r="F302" s="170">
        <v>2279</v>
      </c>
      <c r="G302" s="318"/>
      <c r="H302" s="170">
        <v>1464</v>
      </c>
      <c r="I302" s="170"/>
      <c r="J302" s="390"/>
      <c r="L302" s="391"/>
      <c r="N302" s="277"/>
      <c r="O302" s="277"/>
      <c r="P302" s="277"/>
    </row>
    <row r="303" spans="1:16" s="276" customFormat="1" ht="33.75" customHeight="1">
      <c r="A303" s="436"/>
      <c r="B303" s="457" t="s">
        <v>163</v>
      </c>
      <c r="C303" s="457"/>
      <c r="D303" s="457"/>
      <c r="E303" s="457"/>
      <c r="F303" s="170">
        <v>1338</v>
      </c>
      <c r="G303" s="318"/>
      <c r="H303" s="170">
        <v>862</v>
      </c>
      <c r="I303" s="170"/>
      <c r="J303" s="390"/>
      <c r="L303" s="391"/>
      <c r="N303" s="277"/>
      <c r="O303" s="277"/>
      <c r="P303" s="277"/>
    </row>
    <row r="304" spans="1:16" s="276" customFormat="1" ht="9.75" customHeight="1">
      <c r="A304" s="436"/>
      <c r="B304" s="457"/>
      <c r="C304" s="457"/>
      <c r="D304" s="457"/>
      <c r="E304" s="457"/>
      <c r="F304" s="395"/>
      <c r="G304" s="318"/>
      <c r="H304" s="395"/>
      <c r="I304" s="395"/>
      <c r="J304" s="390"/>
      <c r="L304" s="391"/>
      <c r="N304" s="277"/>
      <c r="O304" s="277"/>
      <c r="P304" s="277"/>
    </row>
    <row r="305" spans="1:16" s="437" customFormat="1" ht="37.5" customHeight="1">
      <c r="A305" s="504" t="s">
        <v>239</v>
      </c>
      <c r="B305" s="501" t="s">
        <v>254</v>
      </c>
      <c r="C305" s="457"/>
      <c r="D305" s="457"/>
      <c r="E305" s="457"/>
      <c r="F305" s="527"/>
      <c r="G305" s="412"/>
      <c r="H305" s="527"/>
      <c r="I305" s="527"/>
      <c r="J305" s="508"/>
      <c r="L305" s="528"/>
      <c r="N305" s="438"/>
      <c r="O305" s="438"/>
      <c r="P305" s="438"/>
    </row>
    <row r="306" spans="1:16" s="437" customFormat="1" ht="37.5" customHeight="1" thickBot="1">
      <c r="A306" s="436"/>
      <c r="B306" s="457"/>
      <c r="C306" s="457"/>
      <c r="D306" s="457"/>
      <c r="E306" s="457"/>
      <c r="F306" s="699" t="s">
        <v>112</v>
      </c>
      <c r="G306" s="699"/>
      <c r="H306" s="699"/>
      <c r="I306" s="529"/>
      <c r="J306" s="530"/>
      <c r="N306" s="438"/>
      <c r="O306" s="438"/>
      <c r="P306" s="438"/>
    </row>
    <row r="307" spans="1:16" s="449" customFormat="1" ht="31.5" customHeight="1">
      <c r="A307" s="434"/>
      <c r="F307" s="531" t="s">
        <v>241</v>
      </c>
      <c r="G307" s="532"/>
      <c r="H307" s="533" t="s">
        <v>218</v>
      </c>
      <c r="I307" s="534"/>
      <c r="J307" s="535"/>
      <c r="N307" s="450"/>
      <c r="O307" s="450"/>
      <c r="P307" s="450"/>
    </row>
    <row r="308" spans="1:16" s="449" customFormat="1" ht="33.75" customHeight="1">
      <c r="A308" s="434"/>
      <c r="F308" s="536" t="s">
        <v>24</v>
      </c>
      <c r="G308" s="514"/>
      <c r="H308" s="536" t="s">
        <v>24</v>
      </c>
      <c r="I308" s="536"/>
      <c r="J308" s="423"/>
      <c r="N308" s="450"/>
      <c r="O308" s="450"/>
      <c r="P308" s="450"/>
    </row>
    <row r="309" spans="1:16" s="449" customFormat="1" ht="39.75" customHeight="1" thickBot="1">
      <c r="A309" s="434"/>
      <c r="B309" s="449" t="s">
        <v>4</v>
      </c>
      <c r="F309" s="537">
        <v>386654</v>
      </c>
      <c r="G309" s="538"/>
      <c r="H309" s="539">
        <v>178629</v>
      </c>
      <c r="I309" s="534"/>
      <c r="J309" s="535"/>
      <c r="N309" s="450"/>
      <c r="O309" s="450"/>
      <c r="P309" s="450"/>
    </row>
    <row r="310" spans="1:16" s="449" customFormat="1" ht="18.75" customHeight="1">
      <c r="A310" s="434"/>
      <c r="F310" s="535"/>
      <c r="G310" s="540"/>
      <c r="H310" s="540"/>
      <c r="I310" s="535"/>
      <c r="N310" s="450"/>
      <c r="O310" s="450"/>
      <c r="P310" s="450"/>
    </row>
    <row r="311" spans="1:11" s="449" customFormat="1" ht="36.75" customHeight="1" thickBot="1">
      <c r="A311" s="434"/>
      <c r="B311" s="434"/>
      <c r="F311" s="541" t="s">
        <v>241</v>
      </c>
      <c r="G311" s="542"/>
      <c r="H311" s="543" t="s">
        <v>241</v>
      </c>
      <c r="I311" s="535"/>
      <c r="J311" s="543" t="s">
        <v>339</v>
      </c>
      <c r="K311" s="543" t="s">
        <v>340</v>
      </c>
    </row>
    <row r="312" spans="1:11" s="449" customFormat="1" ht="28.5" customHeight="1">
      <c r="A312" s="434"/>
      <c r="B312" s="434"/>
      <c r="F312" s="544" t="s">
        <v>181</v>
      </c>
      <c r="G312" s="503"/>
      <c r="H312" s="544" t="s">
        <v>238</v>
      </c>
      <c r="I312" s="535"/>
      <c r="J312" s="544" t="s">
        <v>238</v>
      </c>
      <c r="K312" s="544" t="s">
        <v>238</v>
      </c>
    </row>
    <row r="313" spans="1:11" s="449" customFormat="1" ht="42.75" customHeight="1">
      <c r="A313" s="434" t="s">
        <v>157</v>
      </c>
      <c r="B313" s="502" t="s">
        <v>421</v>
      </c>
      <c r="H313" s="540"/>
      <c r="I313" s="535"/>
      <c r="J313" s="540"/>
      <c r="K313" s="535"/>
    </row>
    <row r="314" spans="1:11" s="449" customFormat="1" ht="40.5" customHeight="1">
      <c r="A314" s="434"/>
      <c r="B314" s="449" t="s">
        <v>242</v>
      </c>
      <c r="F314" s="545">
        <v>0.223</v>
      </c>
      <c r="G314" s="545"/>
      <c r="H314" s="546">
        <v>0.072</v>
      </c>
      <c r="I314" s="535"/>
      <c r="J314" s="546">
        <v>0.14</v>
      </c>
      <c r="K314" s="546">
        <v>0.145</v>
      </c>
    </row>
    <row r="315" spans="1:11" s="449" customFormat="1" ht="40.5" customHeight="1">
      <c r="A315" s="434"/>
      <c r="B315" s="449" t="s">
        <v>243</v>
      </c>
      <c r="F315" s="545">
        <v>0.138</v>
      </c>
      <c r="G315" s="545"/>
      <c r="H315" s="546">
        <v>0.07</v>
      </c>
      <c r="I315" s="535"/>
      <c r="J315" s="546">
        <v>0.11</v>
      </c>
      <c r="K315" s="546">
        <v>0.115</v>
      </c>
    </row>
    <row r="316" spans="1:11" s="449" customFormat="1" ht="40.5" customHeight="1">
      <c r="A316" s="434"/>
      <c r="B316" s="449" t="s">
        <v>308</v>
      </c>
      <c r="F316" s="545"/>
      <c r="G316" s="545"/>
      <c r="H316" s="546"/>
      <c r="I316" s="535"/>
      <c r="J316" s="546"/>
      <c r="K316" s="546"/>
    </row>
    <row r="317" spans="1:11" s="449" customFormat="1" ht="30.75" customHeight="1">
      <c r="A317" s="434"/>
      <c r="B317" s="449" t="s">
        <v>384</v>
      </c>
      <c r="F317" s="545">
        <v>0.2</v>
      </c>
      <c r="G317" s="545"/>
      <c r="H317" s="623">
        <v>0</v>
      </c>
      <c r="I317" s="535"/>
      <c r="J317" s="623">
        <v>0</v>
      </c>
      <c r="K317" s="623">
        <v>0</v>
      </c>
    </row>
    <row r="318" spans="1:11" s="449" customFormat="1" ht="28.5" customHeight="1">
      <c r="A318" s="434"/>
      <c r="B318" s="449" t="s">
        <v>385</v>
      </c>
      <c r="F318" s="547">
        <v>0.4</v>
      </c>
      <c r="G318" s="548"/>
      <c r="H318" s="549">
        <v>0.32</v>
      </c>
      <c r="I318" s="535"/>
      <c r="J318" s="549">
        <v>0.4</v>
      </c>
      <c r="K318" s="549">
        <v>0.4</v>
      </c>
    </row>
    <row r="319" spans="1:11" s="416" customFormat="1" ht="29.25" customHeight="1" thickBot="1">
      <c r="A319" s="398"/>
      <c r="B319" s="416" t="s">
        <v>50</v>
      </c>
      <c r="F319" s="624">
        <f>SUM(F317:F318)</f>
        <v>0.6000000000000001</v>
      </c>
      <c r="G319" s="625"/>
      <c r="H319" s="624">
        <v>0.32</v>
      </c>
      <c r="I319" s="535"/>
      <c r="J319" s="624">
        <v>0.4</v>
      </c>
      <c r="K319" s="624">
        <v>0.4</v>
      </c>
    </row>
    <row r="320" spans="1:12" s="449" customFormat="1" ht="138" customHeight="1">
      <c r="A320" s="434"/>
      <c r="B320" s="655" t="s">
        <v>341</v>
      </c>
      <c r="C320" s="655"/>
      <c r="D320" s="655"/>
      <c r="E320" s="655"/>
      <c r="F320" s="655"/>
      <c r="G320" s="655"/>
      <c r="H320" s="655"/>
      <c r="I320" s="655"/>
      <c r="J320" s="655"/>
      <c r="K320" s="655"/>
      <c r="L320" s="655"/>
    </row>
    <row r="321" spans="1:12" s="449" customFormat="1" ht="125.25" customHeight="1">
      <c r="A321" s="434"/>
      <c r="B321" s="655" t="s">
        <v>354</v>
      </c>
      <c r="C321" s="655"/>
      <c r="D321" s="655"/>
      <c r="E321" s="655"/>
      <c r="F321" s="655"/>
      <c r="G321" s="655"/>
      <c r="H321" s="655"/>
      <c r="I321" s="655"/>
      <c r="J321" s="655"/>
      <c r="K321" s="655"/>
      <c r="L321" s="655"/>
    </row>
  </sheetData>
  <mergeCells count="106">
    <mergeCell ref="D82:D83"/>
    <mergeCell ref="B179:L179"/>
    <mergeCell ref="G202:H202"/>
    <mergeCell ref="B71:C71"/>
    <mergeCell ref="B100:C100"/>
    <mergeCell ref="L82:L83"/>
    <mergeCell ref="I82:I83"/>
    <mergeCell ref="E82:E83"/>
    <mergeCell ref="H82:H83"/>
    <mergeCell ref="B79:C79"/>
    <mergeCell ref="F306:H306"/>
    <mergeCell ref="B158:L158"/>
    <mergeCell ref="B242:L242"/>
    <mergeCell ref="B61:L61"/>
    <mergeCell ref="B105:C105"/>
    <mergeCell ref="B82:C83"/>
    <mergeCell ref="B132:L132"/>
    <mergeCell ref="B121:L121"/>
    <mergeCell ref="B108:C108"/>
    <mergeCell ref="G82:G83"/>
    <mergeCell ref="B137:L137"/>
    <mergeCell ref="F295:H295"/>
    <mergeCell ref="B163:L163"/>
    <mergeCell ref="B214:L214"/>
    <mergeCell ref="B161:L161"/>
    <mergeCell ref="G169:H169"/>
    <mergeCell ref="B165:L165"/>
    <mergeCell ref="K82:K83"/>
    <mergeCell ref="B134:L134"/>
    <mergeCell ref="B130:L130"/>
    <mergeCell ref="I111:I112"/>
    <mergeCell ref="J111:J112"/>
    <mergeCell ref="K111:K112"/>
    <mergeCell ref="B126:L126"/>
    <mergeCell ref="L111:L112"/>
    <mergeCell ref="B104:C104"/>
    <mergeCell ref="B123:L123"/>
    <mergeCell ref="B10:L10"/>
    <mergeCell ref="B75:C75"/>
    <mergeCell ref="B65:L65"/>
    <mergeCell ref="B76:C76"/>
    <mergeCell ref="B12:L12"/>
    <mergeCell ref="B57:L57"/>
    <mergeCell ref="B24:L24"/>
    <mergeCell ref="B16:L16"/>
    <mergeCell ref="B63:L63"/>
    <mergeCell ref="B14:L14"/>
    <mergeCell ref="B15:L15"/>
    <mergeCell ref="B17:L17"/>
    <mergeCell ref="B19:C19"/>
    <mergeCell ref="B26:L26"/>
    <mergeCell ref="B62:L62"/>
    <mergeCell ref="B81:C81"/>
    <mergeCell ref="B28:L28"/>
    <mergeCell ref="B31:L31"/>
    <mergeCell ref="B29:L29"/>
    <mergeCell ref="B32:L32"/>
    <mergeCell ref="B33:L33"/>
    <mergeCell ref="B50:L50"/>
    <mergeCell ref="B59:L59"/>
    <mergeCell ref="B277:L277"/>
    <mergeCell ref="B257:L257"/>
    <mergeCell ref="B201:H201"/>
    <mergeCell ref="B192:L192"/>
    <mergeCell ref="B199:L199"/>
    <mergeCell ref="B216:L216"/>
    <mergeCell ref="B253:L253"/>
    <mergeCell ref="B138:L138"/>
    <mergeCell ref="B133:L133"/>
    <mergeCell ref="B157:L157"/>
    <mergeCell ref="B215:L215"/>
    <mergeCell ref="G187:H187"/>
    <mergeCell ref="C245:L245"/>
    <mergeCell ref="B160:L160"/>
    <mergeCell ref="B136:L136"/>
    <mergeCell ref="B154:L154"/>
    <mergeCell ref="C247:L247"/>
    <mergeCell ref="B122:L122"/>
    <mergeCell ref="B135:L135"/>
    <mergeCell ref="B251:L251"/>
    <mergeCell ref="B128:L128"/>
    <mergeCell ref="B124:L124"/>
    <mergeCell ref="B131:L131"/>
    <mergeCell ref="B155:L155"/>
    <mergeCell ref="B156:L156"/>
    <mergeCell ref="B140:L140"/>
    <mergeCell ref="F82:F83"/>
    <mergeCell ref="C291:L291"/>
    <mergeCell ref="B254:L254"/>
    <mergeCell ref="B217:L217"/>
    <mergeCell ref="F279:H279"/>
    <mergeCell ref="K259:L259"/>
    <mergeCell ref="B268:G268"/>
    <mergeCell ref="B249:L249"/>
    <mergeCell ref="B256:L256"/>
    <mergeCell ref="I259:J259"/>
    <mergeCell ref="B320:L320"/>
    <mergeCell ref="B321:L321"/>
    <mergeCell ref="J82:J83"/>
    <mergeCell ref="G111:G112"/>
    <mergeCell ref="B110:C110"/>
    <mergeCell ref="H111:H112"/>
    <mergeCell ref="F111:F112"/>
    <mergeCell ref="B109:C109"/>
    <mergeCell ref="D111:D112"/>
    <mergeCell ref="E111:E112"/>
  </mergeCells>
  <printOptions horizontalCentered="1"/>
  <pageMargins left="0.3937007874015748" right="0.1968503937007874" top="0.7086614173228347" bottom="0.15748031496062992" header="0.5118110236220472" footer="0.11811023622047245"/>
  <pageSetup fitToHeight="7" fitToWidth="7" horizontalDpi="300" verticalDpi="300" orientation="portrait" paperSize="9" scale="53" r:id="rId3"/>
  <headerFooter alignWithMargins="0">
    <oddFooter>&amp;C&amp;"Times New Roman,Regular"&amp;15
&amp;20Page &amp;P&amp;"Arial,Regular"&amp;12
</oddFooter>
  </headerFooter>
  <rowBreaks count="8" manualBreakCount="8">
    <brk id="29" max="11" man="1"/>
    <brk id="63" max="11" man="1"/>
    <brk id="119" max="11" man="1"/>
    <brk id="138" max="11" man="1"/>
    <brk id="158" max="11" man="1"/>
    <brk id="199" max="11" man="1"/>
    <brk id="249" max="11" man="1"/>
    <brk id="277"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Adzli</cp:lastModifiedBy>
  <cp:lastPrinted>2008-02-29T07:51:46Z</cp:lastPrinted>
  <dcterms:created xsi:type="dcterms:W3CDTF">1998-02-04T06:25:46Z</dcterms:created>
  <dcterms:modified xsi:type="dcterms:W3CDTF">2008-02-29T09:00:05Z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1654723890</vt:i4>
  </property>
  <property fmtid="{D5CDD505-2E9C-101B-9397-08002B2CF9AE}" pid="3" name="_EmailSubject">
    <vt:lpwstr>Consol &amp; Qtr Report Sep 04 - Amended 9 Nov 04 (1746)</vt:lpwstr>
  </property>
  <property fmtid="{D5CDD505-2E9C-101B-9397-08002B2CF9AE}" pid="4" name="_AuthorEmail">
    <vt:lpwstr>adzli.bea@boustead.com.my</vt:lpwstr>
  </property>
  <property fmtid="{D5CDD505-2E9C-101B-9397-08002B2CF9AE}" pid="5" name="_AuthorEmailDisplayName">
    <vt:lpwstr>Adzli</vt:lpwstr>
  </property>
  <property fmtid="{D5CDD505-2E9C-101B-9397-08002B2CF9AE}" pid="6" name="_ReviewingToolsShownOnce">
    <vt:lpwstr/>
  </property>
</Properties>
</file>